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_PURCHASING &amp; SALES\Bid Documents\2020\2020 - (GRP) Aero Park Underground Electrical Cable &amp; Equipment Installation\"/>
    </mc:Choice>
  </mc:AlternateContent>
  <bookViews>
    <workbookView xWindow="0" yWindow="0" windowWidth="19200" windowHeight="11460"/>
  </bookViews>
  <sheets>
    <sheet name="Aero Park UG New Unit List" sheetId="1" r:id="rId1"/>
    <sheet name="Aero Park UG Rem Unit List" sheetId="2" r:id="rId2"/>
  </sheets>
  <definedNames>
    <definedName name="_xlnm.Print_Area" localSheetId="0">'Aero Park UG New Unit List'!$A$1:$E$64</definedName>
    <definedName name="_xlnm.Print_Area" localSheetId="1">'Aero Park UG Rem Unit List'!$A$1:$E$20</definedName>
    <definedName name="_xlnm.Print_Titles" localSheetId="0">'Aero Park UG New Unit List'!$1:$4</definedName>
    <definedName name="_xlnm.Print_Titles" localSheetId="1">'Aero Park UG Rem Unit List'!$1:$7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2" l="1"/>
  <c r="E17" i="2"/>
  <c r="E16" i="2"/>
  <c r="E15" i="2"/>
  <c r="E14" i="2"/>
  <c r="E13" i="2"/>
  <c r="E12" i="2"/>
  <c r="E11" i="2"/>
  <c r="E19" i="2" s="1"/>
  <c r="E60" i="1" s="1"/>
  <c r="E10" i="2"/>
  <c r="E9" i="2"/>
  <c r="E8" i="2"/>
  <c r="E55" i="1"/>
  <c r="E54" i="1"/>
  <c r="E53" i="1"/>
  <c r="E52" i="1"/>
  <c r="E51" i="1"/>
  <c r="E50" i="1"/>
  <c r="E49" i="1"/>
  <c r="E48" i="1"/>
  <c r="E47" i="1"/>
  <c r="E56" i="1" s="1"/>
  <c r="E61" i="1" s="1"/>
  <c r="E38" i="1"/>
  <c r="E37" i="1"/>
  <c r="E36" i="1"/>
  <c r="E35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9" i="1" s="1"/>
  <c r="E59" i="1" s="1"/>
  <c r="E8" i="1"/>
  <c r="E62" i="1" l="1"/>
  <c r="E64" i="1" s="1"/>
</calcChain>
</file>

<file path=xl/sharedStrings.xml><?xml version="1.0" encoding="utf-8"?>
<sst xmlns="http://schemas.openxmlformats.org/spreadsheetml/2006/main" count="139" uniqueCount="69">
  <si>
    <t>TRAVERSE CITY LIGHT &amp; POWER</t>
  </si>
  <si>
    <t>AERO PARK UNDERGROUND</t>
  </si>
  <si>
    <t>NEW CONSTRUCTION UNIT LIST</t>
  </si>
  <si>
    <t>UNIT</t>
  </si>
  <si>
    <t>EXTENDED</t>
  </si>
  <si>
    <t>UNIT ITEM DESCRIPTION</t>
  </si>
  <si>
    <t>QUANTITY</t>
  </si>
  <si>
    <t>LABOR</t>
  </si>
  <si>
    <t>TOTAL</t>
  </si>
  <si>
    <t>C5-3</t>
  </si>
  <si>
    <t>EA</t>
  </si>
  <si>
    <t>C7A-10</t>
  </si>
  <si>
    <t>E2-3Fi</t>
  </si>
  <si>
    <t>M5-26</t>
  </si>
  <si>
    <t>M5-5</t>
  </si>
  <si>
    <t>UC5-1U</t>
  </si>
  <si>
    <t>#336.4 18/1  ACSR, "Merlin"</t>
  </si>
  <si>
    <t>LFT</t>
  </si>
  <si>
    <r>
      <t>3Ø 15kV Sectionalizing Cabinet Box Pad</t>
    </r>
    <r>
      <rPr>
        <vertAlign val="superscript"/>
        <sz val="10"/>
        <rFont val="Arial"/>
        <family val="2"/>
      </rPr>
      <t>2</t>
    </r>
  </si>
  <si>
    <t>3Ø Sectionalizing Cabinet (200A/600A)</t>
  </si>
  <si>
    <t>600A Switchgear (PSE-9/10/11)</t>
  </si>
  <si>
    <t>200A 3, 4 or 5-Point Junction</t>
  </si>
  <si>
    <t>200A Feed-Through Parking Stand</t>
  </si>
  <si>
    <t>200A Insulating Cap</t>
  </si>
  <si>
    <t>200A Elbow Surge Arresters</t>
  </si>
  <si>
    <t>200A 15kV Loadbreak Elbow #2</t>
  </si>
  <si>
    <t>200A 15kV Loadbreak Elbow #1/0</t>
  </si>
  <si>
    <t>200A 15kV Loadbreak Elbow #4/0</t>
  </si>
  <si>
    <t>600A 15kV Deadbreak Elbow 750kCM</t>
  </si>
  <si>
    <t>15kV Terminator #4/0</t>
  </si>
  <si>
    <t>#2 15kV Splice</t>
  </si>
  <si>
    <t>15kV Sectionalizing Cabinet Grounding</t>
  </si>
  <si>
    <t>Switchgear Grounding</t>
  </si>
  <si>
    <t>Integral Fault Sensor w/ LED Light</t>
  </si>
  <si>
    <t>#2 AL 15kV EPR Full C.N.</t>
  </si>
  <si>
    <t>#4/0 AL, 15kV 133% EPR, 1/3 CN</t>
  </si>
  <si>
    <t>#750kCM CU, 15kV 133% EPR, 1/3 CN</t>
  </si>
  <si>
    <r>
      <t>Site Restoration</t>
    </r>
    <r>
      <rPr>
        <vertAlign val="superscript"/>
        <sz val="10"/>
        <rFont val="Arial"/>
        <family val="2"/>
      </rPr>
      <t>1</t>
    </r>
  </si>
  <si>
    <t>LS</t>
  </si>
  <si>
    <t>Outages Allowance</t>
  </si>
  <si>
    <r>
      <t>Traffic Control &amp; Signage</t>
    </r>
    <r>
      <rPr>
        <vertAlign val="superscript"/>
        <sz val="10"/>
        <rFont val="Arial"/>
        <family val="2"/>
      </rPr>
      <t>1</t>
    </r>
  </si>
  <si>
    <t>Mobilization, Insurance &amp; Bonding</t>
  </si>
  <si>
    <t>NEW CONSTRUCTION TOTAL: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</si>
  <si>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All material required to be supplied by Contractor.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</si>
  <si>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Pea stone to be supplied by Contractor.</t>
    </r>
  </si>
  <si>
    <t>BID ALTERNATE #1 - CIRCUIT PC20 INSTALLATION</t>
  </si>
  <si>
    <t>UNIT LABOR &amp;</t>
  </si>
  <si>
    <t>MATERIAL</t>
  </si>
  <si>
    <t>15kV Terminator 750kCM</t>
  </si>
  <si>
    <t>Substation Recloser Foundation &amp; Conduits</t>
  </si>
  <si>
    <t>Substation Recloser Installation</t>
  </si>
  <si>
    <t>Substation Recloser Grounding &amp; Wiring</t>
  </si>
  <si>
    <t>Subsation Riser Stand &amp; Connections</t>
  </si>
  <si>
    <t>BID ALTERNATE #1 BID PRICE:</t>
  </si>
  <si>
    <t>NEW CONSTRUCTION:</t>
  </si>
  <si>
    <t>REMOVAL:</t>
  </si>
  <si>
    <t>CONTRACTOR TOTAL BASE BID PRICE:</t>
  </si>
  <si>
    <t>OWNER-FURNISHED MATERIAL:</t>
  </si>
  <si>
    <t>TOTAL PROJECT COST:</t>
  </si>
  <si>
    <t>REMOVAL UNIT LIST</t>
  </si>
  <si>
    <t>C7</t>
  </si>
  <si>
    <t>M3-15</t>
  </si>
  <si>
    <t>M5-9</t>
  </si>
  <si>
    <t>UC2</t>
  </si>
  <si>
    <t>#1/0 6/1 ACSR, "Raven"</t>
  </si>
  <si>
    <t>Padmount Switchgear (All Types)</t>
  </si>
  <si>
    <t>Padmount Sectionalizing Cabinets (All Types)</t>
  </si>
  <si>
    <t>Elbows, Terminations, Junctions, Caps</t>
  </si>
  <si>
    <t>REMOVAL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</si>
</sst>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164" fontId="0" fillId="0" borderId="6" xfId="0" applyNumberFormat="1" applyBorder="1" applyAlignment="1" applyProtection="1">
      <alignment horizontal="center"/>
      <protection locked="0"/>
    </xf>
    <xf numFmtId="8" fontId="1" fillId="0" borderId="7" xfId="0" applyNumberFormat="1" applyFont="1" applyBorder="1" applyAlignment="1">
      <alignment horizontal="right"/>
    </xf>
    <xf numFmtId="164" fontId="0" fillId="0" borderId="0" xfId="0" applyNumberFormat="1"/>
    <xf numFmtId="0" fontId="1" fillId="0" borderId="5" xfId="1" applyBorder="1"/>
    <xf numFmtId="0" fontId="1" fillId="0" borderId="8" xfId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0" fontId="1" fillId="0" borderId="6" xfId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8" fontId="1" fillId="2" borderId="7" xfId="0" applyNumberFormat="1" applyFont="1" applyFill="1" applyBorder="1" applyAlignment="1">
      <alignment horizontal="right"/>
    </xf>
    <xf numFmtId="0" fontId="0" fillId="0" borderId="6" xfId="0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" fillId="0" borderId="8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9" xfId="1" applyBorder="1"/>
    <xf numFmtId="0" fontId="1" fillId="0" borderId="10" xfId="1" applyBorder="1" applyAlignment="1">
      <alignment horizontal="center"/>
    </xf>
    <xf numFmtId="3" fontId="1" fillId="0" borderId="11" xfId="1" applyNumberFormat="1" applyBorder="1" applyAlignment="1">
      <alignment horizontal="center"/>
    </xf>
    <xf numFmtId="8" fontId="0" fillId="0" borderId="11" xfId="0" applyNumberFormat="1" applyBorder="1" applyAlignment="1">
      <alignment horizontal="right"/>
    </xf>
    <xf numFmtId="8" fontId="0" fillId="0" borderId="12" xfId="0" applyNumberFormat="1" applyBorder="1" applyAlignment="1">
      <alignment horizontal="right"/>
    </xf>
    <xf numFmtId="0" fontId="1" fillId="0" borderId="0" xfId="1"/>
    <xf numFmtId="0" fontId="1" fillId="0" borderId="0" xfId="0" applyFont="1"/>
    <xf numFmtId="0" fontId="2" fillId="0" borderId="0" xfId="1" applyFont="1" applyAlignment="1">
      <alignment horizontal="centerContinuous"/>
    </xf>
    <xf numFmtId="3" fontId="2" fillId="0" borderId="0" xfId="1" applyNumberFormat="1" applyFont="1" applyAlignment="1">
      <alignment horizontal="centerContinuous"/>
    </xf>
    <xf numFmtId="164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0" fontId="1" fillId="0" borderId="1" xfId="1" applyBorder="1"/>
    <xf numFmtId="0" fontId="1" fillId="0" borderId="2" xfId="1" applyBorder="1" applyAlignment="1">
      <alignment horizontal="center"/>
    </xf>
    <xf numFmtId="3" fontId="1" fillId="0" borderId="2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3" fontId="1" fillId="0" borderId="4" xfId="1" applyNumberFormat="1" applyBorder="1" applyAlignment="1">
      <alignment horizontal="center"/>
    </xf>
    <xf numFmtId="164" fontId="1" fillId="0" borderId="6" xfId="1" applyNumberFormat="1" applyBorder="1" applyAlignment="1" applyProtection="1">
      <alignment horizontal="center"/>
      <protection locked="0"/>
    </xf>
    <xf numFmtId="8" fontId="1" fillId="0" borderId="7" xfId="1" applyNumberFormat="1" applyBorder="1" applyAlignment="1">
      <alignment horizontal="right"/>
    </xf>
    <xf numFmtId="164" fontId="1" fillId="0" borderId="0" xfId="1" applyNumberFormat="1"/>
    <xf numFmtId="164" fontId="1" fillId="3" borderId="6" xfId="1" applyNumberFormat="1" applyFill="1" applyBorder="1" applyAlignment="1" applyProtection="1">
      <alignment horizontal="center"/>
      <protection locked="0"/>
    </xf>
    <xf numFmtId="8" fontId="1" fillId="0" borderId="11" xfId="1" applyNumberFormat="1" applyBorder="1" applyAlignment="1">
      <alignment horizontal="right"/>
    </xf>
    <xf numFmtId="8" fontId="1" fillId="0" borderId="12" xfId="1" applyNumberFormat="1" applyBorder="1" applyAlignment="1">
      <alignment horizontal="right"/>
    </xf>
    <xf numFmtId="3" fontId="1" fillId="0" borderId="0" xfId="1" applyNumberFormat="1" applyAlignment="1">
      <alignment horizontal="center"/>
    </xf>
    <xf numFmtId="0" fontId="1" fillId="0" borderId="0" xfId="0" applyFont="1" applyAlignment="1">
      <alignment horizontal="right"/>
    </xf>
    <xf numFmtId="7" fontId="1" fillId="0" borderId="13" xfId="2" applyNumberFormat="1" applyFont="1" applyBorder="1"/>
    <xf numFmtId="0" fontId="0" fillId="0" borderId="0" xfId="0" applyAlignment="1">
      <alignment horizontal="right"/>
    </xf>
    <xf numFmtId="7" fontId="1" fillId="0" borderId="14" xfId="2" applyNumberFormat="1" applyFont="1" applyBorder="1"/>
    <xf numFmtId="0" fontId="0" fillId="0" borderId="5" xfId="0" applyBorder="1"/>
    <xf numFmtId="8" fontId="1" fillId="0" borderId="11" xfId="0" applyNumberFormat="1" applyFont="1" applyBorder="1" applyAlignment="1">
      <alignment horizontal="right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zoomScaleNormal="100" workbookViewId="0"/>
  </sheetViews>
  <sheetFormatPr defaultRowHeight="12.75" x14ac:dyDescent="0.2"/>
  <cols>
    <col min="1" max="1" width="38.5703125" customWidth="1"/>
    <col min="2" max="2" width="8.5703125" style="4" customWidth="1"/>
    <col min="3" max="3" width="11.7109375" style="5" customWidth="1"/>
    <col min="4" max="4" width="11.7109375" customWidth="1"/>
    <col min="5" max="5" width="12.7109375" customWidth="1"/>
    <col min="6" max="6" width="10.7109375" customWidth="1"/>
    <col min="8" max="10" width="11.7109375" customWidth="1"/>
    <col min="11" max="14" width="11.7109375" style="3" customWidth="1"/>
    <col min="15" max="15" width="13" style="3" customWidth="1"/>
    <col min="16" max="17" width="11.7109375" style="3" customWidth="1"/>
    <col min="18" max="18" width="12.42578125" customWidth="1"/>
    <col min="19" max="19" width="11.7109375" customWidth="1"/>
  </cols>
  <sheetData>
    <row r="1" spans="1:15" x14ac:dyDescent="0.2">
      <c r="A1" s="1" t="s">
        <v>0</v>
      </c>
      <c r="B1" s="1"/>
      <c r="C1" s="2"/>
      <c r="D1" s="1"/>
      <c r="E1" s="1"/>
    </row>
    <row r="2" spans="1:15" x14ac:dyDescent="0.2">
      <c r="A2" s="1" t="s">
        <v>1</v>
      </c>
      <c r="B2" s="1"/>
      <c r="C2" s="2"/>
      <c r="D2" s="1"/>
      <c r="E2" s="1"/>
    </row>
    <row r="3" spans="1:15" x14ac:dyDescent="0.2">
      <c r="A3" s="1" t="s">
        <v>2</v>
      </c>
      <c r="B3" s="1"/>
      <c r="C3" s="2"/>
      <c r="D3" s="1"/>
      <c r="E3" s="1"/>
    </row>
    <row r="4" spans="1:15" x14ac:dyDescent="0.2">
      <c r="A4" s="1"/>
      <c r="B4" s="1"/>
      <c r="C4" s="2"/>
      <c r="D4" s="1"/>
      <c r="E4" s="1"/>
    </row>
    <row r="5" spans="1:15" ht="13.5" thickBot="1" x14ac:dyDescent="0.25">
      <c r="F5" s="4"/>
    </row>
    <row r="6" spans="1:15" x14ac:dyDescent="0.2">
      <c r="A6" s="6"/>
      <c r="B6" s="7"/>
      <c r="C6" s="8"/>
      <c r="D6" s="7" t="s">
        <v>3</v>
      </c>
      <c r="E6" s="7" t="s">
        <v>4</v>
      </c>
      <c r="F6" s="4"/>
      <c r="H6" s="9"/>
      <c r="I6" s="9"/>
      <c r="J6" s="9"/>
      <c r="K6" s="9"/>
      <c r="L6" s="9"/>
      <c r="M6" s="9"/>
      <c r="N6" s="9"/>
      <c r="O6" s="9"/>
    </row>
    <row r="7" spans="1:15" ht="13.5" thickBot="1" x14ac:dyDescent="0.25">
      <c r="A7" s="10" t="s">
        <v>5</v>
      </c>
      <c r="B7" s="11" t="s">
        <v>3</v>
      </c>
      <c r="C7" s="12" t="s">
        <v>6</v>
      </c>
      <c r="D7" s="11" t="s">
        <v>7</v>
      </c>
      <c r="E7" s="11" t="s">
        <v>8</v>
      </c>
      <c r="F7" s="4"/>
      <c r="H7" s="4"/>
      <c r="I7" s="4"/>
      <c r="J7" s="4"/>
      <c r="L7" s="9"/>
      <c r="N7" s="9"/>
    </row>
    <row r="8" spans="1:15" ht="15" customHeight="1" x14ac:dyDescent="0.2">
      <c r="A8" s="13" t="s">
        <v>9</v>
      </c>
      <c r="B8" s="14" t="s">
        <v>10</v>
      </c>
      <c r="C8" s="15">
        <v>3</v>
      </c>
      <c r="D8" s="16"/>
      <c r="E8" s="17">
        <f>C8*D8</f>
        <v>0</v>
      </c>
      <c r="F8" s="4"/>
      <c r="H8" s="18"/>
      <c r="I8" s="18"/>
      <c r="J8" s="18"/>
    </row>
    <row r="9" spans="1:15" ht="15" customHeight="1" x14ac:dyDescent="0.2">
      <c r="A9" s="13" t="s">
        <v>11</v>
      </c>
      <c r="B9" s="14" t="s">
        <v>10</v>
      </c>
      <c r="C9" s="15">
        <v>1</v>
      </c>
      <c r="D9" s="16"/>
      <c r="E9" s="17">
        <f t="shared" ref="E9:E33" si="0">C9*D9</f>
        <v>0</v>
      </c>
      <c r="F9" s="4"/>
      <c r="H9" s="18"/>
      <c r="I9" s="18"/>
      <c r="J9" s="18"/>
    </row>
    <row r="10" spans="1:15" ht="15" customHeight="1" x14ac:dyDescent="0.2">
      <c r="A10" s="13" t="s">
        <v>12</v>
      </c>
      <c r="B10" s="14" t="s">
        <v>10</v>
      </c>
      <c r="C10" s="15">
        <v>1</v>
      </c>
      <c r="D10" s="16"/>
      <c r="E10" s="17">
        <f t="shared" si="0"/>
        <v>0</v>
      </c>
      <c r="F10" s="4"/>
      <c r="H10" s="18"/>
      <c r="I10" s="18"/>
      <c r="J10" s="18"/>
    </row>
    <row r="11" spans="1:15" ht="15" customHeight="1" x14ac:dyDescent="0.2">
      <c r="A11" s="13" t="s">
        <v>13</v>
      </c>
      <c r="B11" s="14" t="s">
        <v>10</v>
      </c>
      <c r="C11" s="15">
        <v>6</v>
      </c>
      <c r="D11" s="16"/>
      <c r="E11" s="17">
        <f t="shared" si="0"/>
        <v>0</v>
      </c>
      <c r="F11" s="4"/>
      <c r="H11" s="18"/>
      <c r="I11" s="18"/>
      <c r="J11" s="18"/>
    </row>
    <row r="12" spans="1:15" ht="15" customHeight="1" x14ac:dyDescent="0.2">
      <c r="A12" s="13" t="s">
        <v>14</v>
      </c>
      <c r="B12" s="14" t="s">
        <v>10</v>
      </c>
      <c r="C12" s="15">
        <v>1</v>
      </c>
      <c r="D12" s="16"/>
      <c r="E12" s="17">
        <f t="shared" si="0"/>
        <v>0</v>
      </c>
      <c r="F12" s="4"/>
      <c r="H12" s="18"/>
      <c r="I12" s="18"/>
      <c r="J12" s="18"/>
    </row>
    <row r="13" spans="1:15" ht="15" customHeight="1" x14ac:dyDescent="0.2">
      <c r="A13" s="13" t="s">
        <v>15</v>
      </c>
      <c r="B13" s="14" t="s">
        <v>10</v>
      </c>
      <c r="C13" s="15">
        <v>1</v>
      </c>
      <c r="D13" s="16"/>
      <c r="E13" s="17">
        <f t="shared" si="0"/>
        <v>0</v>
      </c>
      <c r="F13" s="4"/>
      <c r="H13" s="18"/>
      <c r="I13" s="18"/>
      <c r="J13" s="18"/>
    </row>
    <row r="14" spans="1:15" ht="15" customHeight="1" x14ac:dyDescent="0.2">
      <c r="A14" s="13" t="s">
        <v>16</v>
      </c>
      <c r="B14" s="14" t="s">
        <v>17</v>
      </c>
      <c r="C14" s="15">
        <v>948</v>
      </c>
      <c r="D14" s="16"/>
      <c r="E14" s="17">
        <f t="shared" si="0"/>
        <v>0</v>
      </c>
      <c r="F14" s="4"/>
      <c r="H14" s="18"/>
      <c r="I14" s="18"/>
      <c r="J14" s="18"/>
    </row>
    <row r="15" spans="1:15" ht="15" customHeight="1" x14ac:dyDescent="0.2">
      <c r="A15" s="19" t="s">
        <v>18</v>
      </c>
      <c r="B15" s="20" t="s">
        <v>10</v>
      </c>
      <c r="C15" s="21">
        <v>6</v>
      </c>
      <c r="D15" s="16"/>
      <c r="E15" s="17">
        <f t="shared" si="0"/>
        <v>0</v>
      </c>
      <c r="F15" s="4"/>
      <c r="H15" s="18"/>
      <c r="I15" s="18"/>
      <c r="J15" s="18"/>
    </row>
    <row r="16" spans="1:15" ht="15" customHeight="1" x14ac:dyDescent="0.2">
      <c r="A16" s="13" t="s">
        <v>19</v>
      </c>
      <c r="B16" s="14" t="s">
        <v>10</v>
      </c>
      <c r="C16" s="15">
        <v>7</v>
      </c>
      <c r="D16" s="16"/>
      <c r="E16" s="17">
        <f t="shared" si="0"/>
        <v>0</v>
      </c>
      <c r="F16" s="4"/>
      <c r="H16" s="18"/>
      <c r="I16" s="18"/>
      <c r="J16" s="18"/>
    </row>
    <row r="17" spans="1:10" ht="15" customHeight="1" x14ac:dyDescent="0.2">
      <c r="A17" s="13" t="s">
        <v>20</v>
      </c>
      <c r="B17" s="14" t="s">
        <v>10</v>
      </c>
      <c r="C17" s="15">
        <v>11</v>
      </c>
      <c r="D17" s="16"/>
      <c r="E17" s="17">
        <f t="shared" si="0"/>
        <v>0</v>
      </c>
      <c r="F17" s="4"/>
      <c r="H17" s="18"/>
      <c r="I17" s="18"/>
      <c r="J17" s="18"/>
    </row>
    <row r="18" spans="1:10" ht="15" customHeight="1" x14ac:dyDescent="0.2">
      <c r="A18" s="13" t="s">
        <v>21</v>
      </c>
      <c r="B18" s="14" t="s">
        <v>10</v>
      </c>
      <c r="C18" s="15">
        <v>21</v>
      </c>
      <c r="D18" s="16"/>
      <c r="E18" s="17">
        <f t="shared" si="0"/>
        <v>0</v>
      </c>
      <c r="F18" s="4"/>
      <c r="H18" s="18"/>
      <c r="I18" s="18"/>
      <c r="J18" s="18"/>
    </row>
    <row r="19" spans="1:10" ht="15" customHeight="1" x14ac:dyDescent="0.2">
      <c r="A19" s="13" t="s">
        <v>22</v>
      </c>
      <c r="B19" s="14" t="s">
        <v>10</v>
      </c>
      <c r="C19" s="15">
        <v>24</v>
      </c>
      <c r="D19" s="16"/>
      <c r="E19" s="17">
        <f t="shared" si="0"/>
        <v>0</v>
      </c>
      <c r="F19" s="4"/>
      <c r="H19" s="18"/>
      <c r="I19" s="18"/>
      <c r="J19" s="18"/>
    </row>
    <row r="20" spans="1:10" ht="15" customHeight="1" x14ac:dyDescent="0.2">
      <c r="A20" s="13" t="s">
        <v>23</v>
      </c>
      <c r="B20" s="14" t="s">
        <v>10</v>
      </c>
      <c r="C20" s="15">
        <v>55</v>
      </c>
      <c r="D20" s="16"/>
      <c r="E20" s="17">
        <f t="shared" si="0"/>
        <v>0</v>
      </c>
      <c r="F20" s="4"/>
      <c r="H20" s="18"/>
      <c r="I20" s="18"/>
      <c r="J20" s="18"/>
    </row>
    <row r="21" spans="1:10" ht="15" customHeight="1" x14ac:dyDescent="0.2">
      <c r="A21" s="13" t="s">
        <v>24</v>
      </c>
      <c r="B21" s="14" t="s">
        <v>10</v>
      </c>
      <c r="C21" s="15">
        <v>2</v>
      </c>
      <c r="D21" s="16"/>
      <c r="E21" s="17">
        <f t="shared" si="0"/>
        <v>0</v>
      </c>
      <c r="F21" s="4"/>
      <c r="H21" s="18"/>
      <c r="I21" s="18"/>
      <c r="J21" s="18"/>
    </row>
    <row r="22" spans="1:10" ht="15" customHeight="1" x14ac:dyDescent="0.2">
      <c r="A22" s="13" t="s">
        <v>25</v>
      </c>
      <c r="B22" s="14" t="s">
        <v>10</v>
      </c>
      <c r="C22" s="15">
        <v>22</v>
      </c>
      <c r="D22" s="16"/>
      <c r="E22" s="17">
        <f t="shared" si="0"/>
        <v>0</v>
      </c>
      <c r="F22" s="4"/>
      <c r="H22" s="18"/>
      <c r="I22" s="18"/>
      <c r="J22" s="18"/>
    </row>
    <row r="23" spans="1:10" ht="15" customHeight="1" x14ac:dyDescent="0.2">
      <c r="A23" s="13" t="s">
        <v>26</v>
      </c>
      <c r="B23" s="14" t="s">
        <v>10</v>
      </c>
      <c r="C23" s="15">
        <v>15</v>
      </c>
      <c r="D23" s="16"/>
      <c r="E23" s="17">
        <f t="shared" si="0"/>
        <v>0</v>
      </c>
      <c r="F23" s="4"/>
      <c r="H23" s="18"/>
      <c r="I23" s="18"/>
      <c r="J23" s="18"/>
    </row>
    <row r="24" spans="1:10" ht="15" customHeight="1" x14ac:dyDescent="0.2">
      <c r="A24" s="13" t="s">
        <v>27</v>
      </c>
      <c r="B24" s="14" t="s">
        <v>10</v>
      </c>
      <c r="C24" s="15">
        <v>108</v>
      </c>
      <c r="D24" s="16"/>
      <c r="E24" s="17">
        <f t="shared" si="0"/>
        <v>0</v>
      </c>
      <c r="F24" s="4"/>
      <c r="H24" s="18"/>
      <c r="I24" s="18"/>
      <c r="J24" s="18"/>
    </row>
    <row r="25" spans="1:10" ht="15" customHeight="1" x14ac:dyDescent="0.2">
      <c r="A25" s="13" t="s">
        <v>28</v>
      </c>
      <c r="B25" s="14" t="s">
        <v>10</v>
      </c>
      <c r="C25" s="15">
        <v>84</v>
      </c>
      <c r="D25" s="16"/>
      <c r="E25" s="17">
        <f t="shared" si="0"/>
        <v>0</v>
      </c>
      <c r="F25" s="4"/>
      <c r="H25" s="18"/>
      <c r="I25" s="18"/>
      <c r="J25" s="18"/>
    </row>
    <row r="26" spans="1:10" ht="15" customHeight="1" x14ac:dyDescent="0.2">
      <c r="A26" s="13" t="s">
        <v>29</v>
      </c>
      <c r="B26" s="14" t="s">
        <v>10</v>
      </c>
      <c r="C26" s="15">
        <v>30</v>
      </c>
      <c r="D26" s="16"/>
      <c r="E26" s="17">
        <f t="shared" si="0"/>
        <v>0</v>
      </c>
      <c r="F26" s="4"/>
      <c r="H26" s="18"/>
      <c r="I26" s="18"/>
      <c r="J26" s="18"/>
    </row>
    <row r="27" spans="1:10" ht="15" customHeight="1" x14ac:dyDescent="0.2">
      <c r="A27" s="19" t="s">
        <v>30</v>
      </c>
      <c r="B27" s="14" t="s">
        <v>10</v>
      </c>
      <c r="C27" s="15">
        <v>1</v>
      </c>
      <c r="D27" s="16"/>
      <c r="E27" s="17">
        <f t="shared" si="0"/>
        <v>0</v>
      </c>
      <c r="F27" s="4"/>
      <c r="H27" s="18"/>
      <c r="I27" s="18"/>
      <c r="J27" s="18"/>
    </row>
    <row r="28" spans="1:10" ht="15" customHeight="1" x14ac:dyDescent="0.2">
      <c r="A28" s="13" t="s">
        <v>31</v>
      </c>
      <c r="B28" s="14" t="s">
        <v>10</v>
      </c>
      <c r="C28" s="15">
        <v>7</v>
      </c>
      <c r="D28" s="16"/>
      <c r="E28" s="17">
        <f t="shared" si="0"/>
        <v>0</v>
      </c>
      <c r="F28" s="4"/>
      <c r="H28" s="18"/>
      <c r="I28" s="18"/>
      <c r="J28" s="18"/>
    </row>
    <row r="29" spans="1:10" ht="15" customHeight="1" x14ac:dyDescent="0.2">
      <c r="A29" s="13" t="s">
        <v>32</v>
      </c>
      <c r="B29" s="14" t="s">
        <v>10</v>
      </c>
      <c r="C29" s="15">
        <v>11</v>
      </c>
      <c r="D29" s="16"/>
      <c r="E29" s="17">
        <f t="shared" si="0"/>
        <v>0</v>
      </c>
      <c r="F29" s="4"/>
      <c r="H29" s="18"/>
      <c r="I29" s="18"/>
      <c r="J29" s="18"/>
    </row>
    <row r="30" spans="1:10" ht="15" customHeight="1" x14ac:dyDescent="0.2">
      <c r="A30" s="13" t="s">
        <v>33</v>
      </c>
      <c r="B30" s="14" t="s">
        <v>10</v>
      </c>
      <c r="C30" s="15">
        <v>87</v>
      </c>
      <c r="D30" s="16"/>
      <c r="E30" s="17">
        <f t="shared" si="0"/>
        <v>0</v>
      </c>
      <c r="F30" s="4"/>
      <c r="H30" s="18"/>
      <c r="I30" s="18"/>
      <c r="J30" s="18"/>
    </row>
    <row r="31" spans="1:10" ht="15" customHeight="1" x14ac:dyDescent="0.2">
      <c r="A31" s="19" t="s">
        <v>34</v>
      </c>
      <c r="B31" s="22" t="s">
        <v>17</v>
      </c>
      <c r="C31" s="21">
        <v>410</v>
      </c>
      <c r="D31" s="16"/>
      <c r="E31" s="17">
        <f t="shared" si="0"/>
        <v>0</v>
      </c>
      <c r="F31" s="4"/>
      <c r="H31" s="18"/>
      <c r="I31" s="18"/>
      <c r="J31" s="18"/>
    </row>
    <row r="32" spans="1:10" ht="15" customHeight="1" x14ac:dyDescent="0.2">
      <c r="A32" s="19" t="s">
        <v>35</v>
      </c>
      <c r="B32" s="22" t="s">
        <v>17</v>
      </c>
      <c r="C32" s="21">
        <v>12960</v>
      </c>
      <c r="D32" s="16"/>
      <c r="E32" s="17">
        <f t="shared" si="0"/>
        <v>0</v>
      </c>
      <c r="F32" s="4"/>
      <c r="H32" s="18"/>
      <c r="I32" s="18"/>
      <c r="J32" s="18"/>
    </row>
    <row r="33" spans="1:17" ht="15" customHeight="1" x14ac:dyDescent="0.2">
      <c r="A33" s="19" t="s">
        <v>36</v>
      </c>
      <c r="B33" s="22" t="s">
        <v>17</v>
      </c>
      <c r="C33" s="21">
        <v>18180</v>
      </c>
      <c r="D33" s="16"/>
      <c r="E33" s="17">
        <f t="shared" si="0"/>
        <v>0</v>
      </c>
      <c r="F33" s="4"/>
      <c r="H33" s="18"/>
      <c r="I33" s="18"/>
      <c r="J33" s="18"/>
    </row>
    <row r="34" spans="1:17" ht="7.5" customHeight="1" x14ac:dyDescent="0.2">
      <c r="A34" s="23"/>
      <c r="B34" s="24"/>
      <c r="C34" s="24"/>
      <c r="D34" s="25"/>
      <c r="E34" s="26"/>
      <c r="F34" s="4"/>
      <c r="H34" s="18"/>
      <c r="I34" s="3"/>
      <c r="J34" s="3"/>
      <c r="L34"/>
      <c r="M34"/>
      <c r="N34"/>
      <c r="O34"/>
      <c r="P34"/>
      <c r="Q34"/>
    </row>
    <row r="35" spans="1:17" ht="15" customHeight="1" x14ac:dyDescent="0.2">
      <c r="A35" s="19" t="s">
        <v>37</v>
      </c>
      <c r="B35" s="27" t="s">
        <v>38</v>
      </c>
      <c r="C35" s="28">
        <v>1</v>
      </c>
      <c r="D35" s="29"/>
      <c r="E35" s="17">
        <f>C35*D35</f>
        <v>0</v>
      </c>
      <c r="F35" s="4"/>
      <c r="H35" s="18"/>
      <c r="I35" s="3"/>
      <c r="J35" s="3"/>
      <c r="L35" s="30"/>
      <c r="N35"/>
      <c r="O35"/>
      <c r="P35"/>
      <c r="Q35"/>
    </row>
    <row r="36" spans="1:17" ht="15" customHeight="1" x14ac:dyDescent="0.2">
      <c r="A36" s="13" t="s">
        <v>39</v>
      </c>
      <c r="B36" s="31" t="s">
        <v>38</v>
      </c>
      <c r="C36" s="15">
        <v>1</v>
      </c>
      <c r="D36" s="32">
        <v>65000</v>
      </c>
      <c r="E36" s="17">
        <f t="shared" ref="E36:E38" si="1">C36*D36</f>
        <v>65000</v>
      </c>
    </row>
    <row r="37" spans="1:17" ht="15" customHeight="1" x14ac:dyDescent="0.2">
      <c r="A37" s="19" t="s">
        <v>40</v>
      </c>
      <c r="B37" s="31" t="s">
        <v>38</v>
      </c>
      <c r="C37" s="15">
        <v>1</v>
      </c>
      <c r="D37" s="16"/>
      <c r="E37" s="17">
        <f t="shared" si="1"/>
        <v>0</v>
      </c>
    </row>
    <row r="38" spans="1:17" ht="15" customHeight="1" x14ac:dyDescent="0.2">
      <c r="A38" s="13" t="s">
        <v>41</v>
      </c>
      <c r="B38" s="31" t="s">
        <v>38</v>
      </c>
      <c r="C38" s="15">
        <v>1</v>
      </c>
      <c r="D38" s="16"/>
      <c r="E38" s="17">
        <f t="shared" si="1"/>
        <v>0</v>
      </c>
    </row>
    <row r="39" spans="1:17" ht="15" customHeight="1" thickBot="1" x14ac:dyDescent="0.25">
      <c r="A39" s="33"/>
      <c r="B39" s="34"/>
      <c r="C39" s="35"/>
      <c r="D39" s="36" t="s">
        <v>42</v>
      </c>
      <c r="E39" s="37">
        <f>SUM(E8:E38)</f>
        <v>65000</v>
      </c>
    </row>
    <row r="40" spans="1:17" ht="15" customHeight="1" x14ac:dyDescent="0.2">
      <c r="A40" s="38" t="s">
        <v>43</v>
      </c>
      <c r="E40" s="39"/>
      <c r="K40"/>
      <c r="L40"/>
      <c r="M40"/>
      <c r="N40"/>
      <c r="O40"/>
      <c r="P40"/>
      <c r="Q40"/>
    </row>
    <row r="41" spans="1:17" ht="15" customHeight="1" x14ac:dyDescent="0.2">
      <c r="A41" s="38" t="s">
        <v>44</v>
      </c>
      <c r="E41" s="39"/>
      <c r="K41"/>
      <c r="L41"/>
      <c r="M41"/>
      <c r="N41"/>
      <c r="O41"/>
      <c r="P41"/>
      <c r="Q41"/>
    </row>
    <row r="42" spans="1:17" ht="15" customHeight="1" x14ac:dyDescent="0.2"/>
    <row r="43" spans="1:17" ht="15" customHeight="1" x14ac:dyDescent="0.2"/>
    <row r="44" spans="1:17" s="43" customFormat="1" ht="15" customHeight="1" thickBot="1" x14ac:dyDescent="0.25">
      <c r="A44" s="40" t="s">
        <v>45</v>
      </c>
      <c r="B44" s="40"/>
      <c r="C44" s="41"/>
      <c r="D44" s="40"/>
      <c r="E44" s="40"/>
      <c r="F44" s="38"/>
      <c r="G44" s="38"/>
      <c r="H44" s="38"/>
      <c r="I44" s="42"/>
      <c r="J44" s="42"/>
      <c r="K44" s="42"/>
      <c r="L44" s="42"/>
      <c r="M44" s="38"/>
      <c r="N44" s="38"/>
    </row>
    <row r="45" spans="1:17" s="43" customFormat="1" ht="15" customHeight="1" x14ac:dyDescent="0.2">
      <c r="A45" s="44"/>
      <c r="B45" s="45"/>
      <c r="C45" s="46"/>
      <c r="D45" s="45" t="s">
        <v>46</v>
      </c>
      <c r="E45" s="45" t="s">
        <v>4</v>
      </c>
      <c r="F45" s="38"/>
      <c r="G45" s="38"/>
      <c r="H45" s="38"/>
      <c r="I45" s="42"/>
      <c r="J45" s="42"/>
      <c r="K45" s="42"/>
      <c r="L45" s="42"/>
      <c r="M45" s="38"/>
      <c r="N45" s="38"/>
    </row>
    <row r="46" spans="1:17" s="43" customFormat="1" ht="15" customHeight="1" thickBot="1" x14ac:dyDescent="0.25">
      <c r="A46" s="47" t="s">
        <v>5</v>
      </c>
      <c r="B46" s="48" t="s">
        <v>3</v>
      </c>
      <c r="C46" s="49" t="s">
        <v>6</v>
      </c>
      <c r="D46" s="48" t="s">
        <v>47</v>
      </c>
      <c r="E46" s="48" t="s">
        <v>8</v>
      </c>
      <c r="F46" s="38"/>
      <c r="G46" s="38"/>
      <c r="H46" s="38"/>
      <c r="I46" s="42"/>
      <c r="J46" s="42"/>
      <c r="K46" s="42"/>
      <c r="L46" s="42"/>
      <c r="M46" s="38"/>
      <c r="N46" s="38"/>
    </row>
    <row r="47" spans="1:17" s="42" customFormat="1" ht="15" customHeight="1" x14ac:dyDescent="0.2">
      <c r="A47" s="19" t="s">
        <v>20</v>
      </c>
      <c r="B47" s="22" t="s">
        <v>10</v>
      </c>
      <c r="C47" s="21">
        <v>1</v>
      </c>
      <c r="D47" s="50"/>
      <c r="E47" s="51">
        <f t="shared" ref="E47:E55" si="2">C47*D47</f>
        <v>0</v>
      </c>
      <c r="F47" s="43"/>
      <c r="G47" s="38"/>
      <c r="H47" s="52"/>
    </row>
    <row r="48" spans="1:17" s="42" customFormat="1" ht="15" customHeight="1" x14ac:dyDescent="0.2">
      <c r="A48" s="13" t="s">
        <v>28</v>
      </c>
      <c r="B48" s="14" t="s">
        <v>10</v>
      </c>
      <c r="C48" s="21">
        <v>9</v>
      </c>
      <c r="D48" s="50"/>
      <c r="E48" s="51">
        <f t="shared" si="2"/>
        <v>0</v>
      </c>
      <c r="F48" s="43"/>
      <c r="G48" s="38"/>
      <c r="H48" s="52"/>
    </row>
    <row r="49" spans="1:12" s="42" customFormat="1" ht="15" customHeight="1" x14ac:dyDescent="0.2">
      <c r="A49" s="13" t="s">
        <v>48</v>
      </c>
      <c r="B49" s="22" t="s">
        <v>10</v>
      </c>
      <c r="C49" s="21">
        <v>3</v>
      </c>
      <c r="D49" s="50"/>
      <c r="E49" s="51">
        <f t="shared" si="2"/>
        <v>0</v>
      </c>
      <c r="F49" s="43"/>
      <c r="G49" s="38"/>
      <c r="H49" s="52"/>
    </row>
    <row r="50" spans="1:12" s="42" customFormat="1" ht="15" customHeight="1" x14ac:dyDescent="0.2">
      <c r="A50" s="13" t="s">
        <v>33</v>
      </c>
      <c r="B50" s="14" t="s">
        <v>10</v>
      </c>
      <c r="C50" s="15">
        <v>9</v>
      </c>
      <c r="D50" s="50"/>
      <c r="E50" s="51">
        <f t="shared" si="2"/>
        <v>0</v>
      </c>
      <c r="F50" s="43"/>
      <c r="G50" s="38"/>
      <c r="H50" s="52"/>
    </row>
    <row r="51" spans="1:12" s="42" customFormat="1" ht="15" customHeight="1" x14ac:dyDescent="0.2">
      <c r="A51" s="19" t="s">
        <v>36</v>
      </c>
      <c r="B51" s="22" t="s">
        <v>17</v>
      </c>
      <c r="C51" s="21">
        <v>3165</v>
      </c>
      <c r="D51" s="50"/>
      <c r="E51" s="51">
        <f t="shared" si="2"/>
        <v>0</v>
      </c>
      <c r="F51" s="43"/>
      <c r="G51" s="38"/>
      <c r="H51" s="52"/>
    </row>
    <row r="52" spans="1:12" s="42" customFormat="1" ht="15" customHeight="1" x14ac:dyDescent="0.2">
      <c r="A52" s="13" t="s">
        <v>49</v>
      </c>
      <c r="B52" s="14" t="s">
        <v>38</v>
      </c>
      <c r="C52" s="15">
        <v>1</v>
      </c>
      <c r="D52" s="53"/>
      <c r="E52" s="51">
        <f t="shared" si="2"/>
        <v>0</v>
      </c>
      <c r="F52" s="43"/>
      <c r="G52" s="38"/>
      <c r="H52" s="52"/>
    </row>
    <row r="53" spans="1:12" s="42" customFormat="1" ht="15" customHeight="1" x14ac:dyDescent="0.2">
      <c r="A53" s="13" t="s">
        <v>50</v>
      </c>
      <c r="B53" s="14" t="s">
        <v>38</v>
      </c>
      <c r="C53" s="28">
        <v>1</v>
      </c>
      <c r="D53" s="53"/>
      <c r="E53" s="51">
        <f t="shared" si="2"/>
        <v>0</v>
      </c>
      <c r="F53" s="43"/>
      <c r="G53" s="38"/>
      <c r="H53" s="52"/>
    </row>
    <row r="54" spans="1:12" s="42" customFormat="1" ht="15" customHeight="1" x14ac:dyDescent="0.2">
      <c r="A54" s="13" t="s">
        <v>51</v>
      </c>
      <c r="B54" s="14" t="s">
        <v>38</v>
      </c>
      <c r="C54" s="28">
        <v>1</v>
      </c>
      <c r="D54" s="53"/>
      <c r="E54" s="51">
        <f t="shared" si="2"/>
        <v>0</v>
      </c>
      <c r="F54" s="43"/>
      <c r="G54" s="38"/>
      <c r="H54" s="52"/>
    </row>
    <row r="55" spans="1:12" s="38" customFormat="1" ht="15" customHeight="1" x14ac:dyDescent="0.2">
      <c r="A55" s="19" t="s">
        <v>52</v>
      </c>
      <c r="B55" s="22" t="s">
        <v>38</v>
      </c>
      <c r="C55" s="21">
        <v>1</v>
      </c>
      <c r="D55" s="53"/>
      <c r="E55" s="51">
        <f t="shared" si="2"/>
        <v>0</v>
      </c>
      <c r="F55" s="43"/>
      <c r="H55" s="52"/>
      <c r="I55" s="42"/>
      <c r="J55" s="42"/>
      <c r="K55" s="42"/>
      <c r="L55" s="42"/>
    </row>
    <row r="56" spans="1:12" s="38" customFormat="1" ht="15" customHeight="1" thickBot="1" x14ac:dyDescent="0.25">
      <c r="A56" s="33"/>
      <c r="B56" s="34"/>
      <c r="C56" s="35"/>
      <c r="D56" s="54" t="s">
        <v>53</v>
      </c>
      <c r="E56" s="55">
        <f>SUM(E47:E55)</f>
        <v>0</v>
      </c>
      <c r="F56" s="43"/>
      <c r="H56" s="52"/>
      <c r="I56" s="42"/>
      <c r="J56" s="42"/>
      <c r="K56" s="42"/>
      <c r="L56" s="42"/>
    </row>
    <row r="57" spans="1:12" ht="15" customHeight="1" x14ac:dyDescent="0.2"/>
    <row r="58" spans="1:12" ht="15" customHeight="1" x14ac:dyDescent="0.2"/>
    <row r="59" spans="1:12" s="38" customFormat="1" ht="15" customHeight="1" x14ac:dyDescent="0.2">
      <c r="B59" s="43"/>
      <c r="C59" s="56"/>
      <c r="D59" s="57" t="s">
        <v>54</v>
      </c>
      <c r="E59" s="58">
        <f>E39</f>
        <v>65000</v>
      </c>
      <c r="I59" s="42"/>
      <c r="J59" s="42"/>
      <c r="K59" s="42"/>
      <c r="L59" s="42"/>
    </row>
    <row r="60" spans="1:12" s="38" customFormat="1" ht="15" customHeight="1" x14ac:dyDescent="0.2">
      <c r="B60" s="43"/>
      <c r="C60" s="56"/>
      <c r="D60" s="57" t="s">
        <v>55</v>
      </c>
      <c r="E60" s="58">
        <f>'Aero Park UG Rem Unit List'!E19</f>
        <v>0</v>
      </c>
      <c r="I60" s="42"/>
      <c r="J60" s="42"/>
      <c r="K60" s="42"/>
      <c r="L60" s="42"/>
    </row>
    <row r="61" spans="1:12" s="38" customFormat="1" ht="15" customHeight="1" x14ac:dyDescent="0.2">
      <c r="B61" s="43"/>
      <c r="C61" s="56"/>
      <c r="D61" s="57" t="s">
        <v>53</v>
      </c>
      <c r="E61" s="58">
        <f>E56</f>
        <v>0</v>
      </c>
      <c r="I61" s="42"/>
      <c r="J61" s="42"/>
      <c r="K61" s="42"/>
      <c r="L61" s="42"/>
    </row>
    <row r="62" spans="1:12" s="38" customFormat="1" ht="15" customHeight="1" x14ac:dyDescent="0.2">
      <c r="B62" s="43"/>
      <c r="C62" s="56"/>
      <c r="D62" s="59" t="s">
        <v>56</v>
      </c>
      <c r="E62" s="58">
        <f>SUM(E59:E61)</f>
        <v>65000</v>
      </c>
      <c r="I62" s="42"/>
      <c r="J62" s="42"/>
      <c r="K62" s="42"/>
      <c r="L62" s="42"/>
    </row>
    <row r="63" spans="1:12" s="38" customFormat="1" ht="15" customHeight="1" x14ac:dyDescent="0.2">
      <c r="B63" s="43"/>
      <c r="C63" s="56"/>
      <c r="D63" s="59" t="s">
        <v>57</v>
      </c>
      <c r="E63" s="60">
        <v>560000</v>
      </c>
      <c r="I63" s="42"/>
      <c r="J63" s="42"/>
      <c r="K63" s="42"/>
      <c r="L63" s="42"/>
    </row>
    <row r="64" spans="1:12" s="38" customFormat="1" ht="15" customHeight="1" x14ac:dyDescent="0.2">
      <c r="B64" s="43"/>
      <c r="C64" s="56"/>
      <c r="D64" s="59" t="s">
        <v>58</v>
      </c>
      <c r="E64" s="60">
        <f>E62+E63</f>
        <v>625000</v>
      </c>
      <c r="I64" s="42"/>
      <c r="J64" s="42"/>
      <c r="K64" s="42"/>
      <c r="L64" s="42"/>
    </row>
    <row r="65" spans="2:12" s="38" customFormat="1" ht="15" customHeight="1" x14ac:dyDescent="0.2">
      <c r="B65" s="43"/>
      <c r="C65" s="56"/>
      <c r="I65" s="42"/>
      <c r="J65" s="42"/>
      <c r="K65" s="42"/>
      <c r="L65" s="42"/>
    </row>
    <row r="66" spans="2:12" s="38" customFormat="1" ht="15" customHeight="1" x14ac:dyDescent="0.2">
      <c r="B66" s="43"/>
      <c r="C66" s="56"/>
      <c r="I66" s="42"/>
      <c r="J66" s="42"/>
      <c r="K66" s="42"/>
      <c r="L66" s="42"/>
    </row>
    <row r="67" spans="2:12" s="38" customFormat="1" ht="15" customHeight="1" x14ac:dyDescent="0.2">
      <c r="B67" s="43"/>
      <c r="C67" s="56"/>
      <c r="I67" s="42"/>
      <c r="J67" s="42"/>
      <c r="K67" s="42"/>
      <c r="L67" s="42"/>
    </row>
  </sheetData>
  <sheetProtection algorithmName="SHA-512" hashValue="rBTiuSRXpnOiCNYSrZ3a/dw/bfCLxB3sQ2VUG5C3xZIa8/nBz5/NDrW866/hxGC8E8sOkOUsrDRydGcdUq8wFg==" saltValue="hOxmsakjnBboLM9Mc2PJ1A==" spinCount="100000" sheet="1" objects="1" scenarios="1"/>
  <printOptions horizontalCentered="1"/>
  <pageMargins left="0.5" right="0.25" top="0.5" bottom="0.5" header="0.5" footer="0.25"/>
  <pageSetup firstPageNumber="4" fitToHeight="2" orientation="portrait" r:id="rId1"/>
  <headerFooter alignWithMargins="0">
    <oddFooter>&amp;L&amp;8 19-1026.01&amp;C&amp;8&amp;A&amp;R&amp;8&amp;D</oddFooter>
  </headerFooter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Normal="100" workbookViewId="0"/>
  </sheetViews>
  <sheetFormatPr defaultRowHeight="12.75" x14ac:dyDescent="0.2"/>
  <cols>
    <col min="1" max="1" width="38.5703125" customWidth="1"/>
    <col min="2" max="2" width="8.5703125" style="4" customWidth="1"/>
    <col min="3" max="3" width="11.7109375" style="5" customWidth="1"/>
    <col min="4" max="4" width="11.7109375" customWidth="1"/>
    <col min="5" max="5" width="12.7109375" customWidth="1"/>
    <col min="6" max="6" width="10.7109375" customWidth="1"/>
    <col min="8" max="10" width="11.7109375" customWidth="1"/>
    <col min="11" max="14" width="11.7109375" style="3" customWidth="1"/>
    <col min="15" max="15" width="13" style="3" customWidth="1"/>
    <col min="16" max="17" width="11.7109375" style="3" customWidth="1"/>
    <col min="18" max="18" width="12.42578125" customWidth="1"/>
    <col min="19" max="19" width="11.7109375" customWidth="1"/>
  </cols>
  <sheetData>
    <row r="1" spans="1:15" x14ac:dyDescent="0.2">
      <c r="A1" s="1" t="s">
        <v>0</v>
      </c>
      <c r="B1" s="1"/>
      <c r="C1" s="2"/>
      <c r="D1" s="1"/>
      <c r="E1" s="1"/>
    </row>
    <row r="2" spans="1:15" x14ac:dyDescent="0.2">
      <c r="A2" s="1" t="s">
        <v>1</v>
      </c>
      <c r="B2" s="1"/>
      <c r="C2" s="2"/>
      <c r="D2" s="1"/>
      <c r="E2" s="1"/>
    </row>
    <row r="3" spans="1:15" x14ac:dyDescent="0.2">
      <c r="A3" s="1" t="s">
        <v>59</v>
      </c>
      <c r="B3" s="1"/>
      <c r="C3" s="2"/>
      <c r="D3" s="1"/>
      <c r="E3" s="1"/>
    </row>
    <row r="4" spans="1:15" x14ac:dyDescent="0.2">
      <c r="A4" s="1"/>
      <c r="B4" s="1"/>
      <c r="C4" s="2"/>
      <c r="D4" s="1"/>
      <c r="E4" s="1"/>
    </row>
    <row r="5" spans="1:15" ht="13.5" thickBot="1" x14ac:dyDescent="0.25">
      <c r="F5" s="4"/>
    </row>
    <row r="6" spans="1:15" x14ac:dyDescent="0.2">
      <c r="A6" s="6"/>
      <c r="B6" s="7"/>
      <c r="C6" s="8"/>
      <c r="D6" s="7" t="s">
        <v>3</v>
      </c>
      <c r="E6" s="7" t="s">
        <v>4</v>
      </c>
      <c r="F6" s="4"/>
      <c r="H6" s="9"/>
      <c r="I6" s="9"/>
      <c r="J6" s="9"/>
      <c r="K6" s="9"/>
      <c r="L6" s="9"/>
      <c r="M6" s="9"/>
      <c r="N6" s="9"/>
      <c r="O6" s="9"/>
    </row>
    <row r="7" spans="1:15" ht="13.5" thickBot="1" x14ac:dyDescent="0.25">
      <c r="A7" s="10" t="s">
        <v>5</v>
      </c>
      <c r="B7" s="11" t="s">
        <v>3</v>
      </c>
      <c r="C7" s="12" t="s">
        <v>6</v>
      </c>
      <c r="D7" s="11" t="s">
        <v>7</v>
      </c>
      <c r="E7" s="11" t="s">
        <v>8</v>
      </c>
      <c r="F7" s="4"/>
      <c r="H7" s="4"/>
      <c r="I7" s="4"/>
      <c r="J7" s="4"/>
      <c r="L7" s="9"/>
      <c r="N7" s="9"/>
    </row>
    <row r="8" spans="1:15" ht="15" customHeight="1" x14ac:dyDescent="0.2">
      <c r="A8" s="13" t="s">
        <v>9</v>
      </c>
      <c r="B8" s="14" t="s">
        <v>10</v>
      </c>
      <c r="C8" s="15">
        <v>2</v>
      </c>
      <c r="D8" s="16"/>
      <c r="E8" s="17">
        <f>C8*D8</f>
        <v>0</v>
      </c>
      <c r="F8" s="4"/>
      <c r="H8" s="18"/>
      <c r="I8" s="18"/>
      <c r="J8" s="18"/>
    </row>
    <row r="9" spans="1:15" ht="15" customHeight="1" x14ac:dyDescent="0.2">
      <c r="A9" s="13" t="s">
        <v>60</v>
      </c>
      <c r="B9" s="14" t="s">
        <v>10</v>
      </c>
      <c r="C9" s="15">
        <v>1</v>
      </c>
      <c r="D9" s="16"/>
      <c r="E9" s="17">
        <f>C9*D9</f>
        <v>0</v>
      </c>
      <c r="F9" s="4"/>
      <c r="H9" s="18"/>
      <c r="I9" s="18"/>
      <c r="J9" s="18"/>
    </row>
    <row r="10" spans="1:15" ht="15" customHeight="1" x14ac:dyDescent="0.2">
      <c r="A10" s="61" t="s">
        <v>11</v>
      </c>
      <c r="B10" s="27" t="s">
        <v>10</v>
      </c>
      <c r="C10" s="15">
        <v>1</v>
      </c>
      <c r="D10" s="16"/>
      <c r="E10" s="17">
        <f t="shared" ref="E10:E18" si="0">C10*D10</f>
        <v>0</v>
      </c>
      <c r="F10" s="4"/>
      <c r="H10" s="18"/>
      <c r="I10" s="18"/>
      <c r="J10" s="18"/>
    </row>
    <row r="11" spans="1:15" ht="15" customHeight="1" x14ac:dyDescent="0.2">
      <c r="A11" s="61" t="s">
        <v>12</v>
      </c>
      <c r="B11" s="27" t="s">
        <v>10</v>
      </c>
      <c r="C11" s="15">
        <v>1</v>
      </c>
      <c r="D11" s="16"/>
      <c r="E11" s="17">
        <f t="shared" si="0"/>
        <v>0</v>
      </c>
      <c r="F11" s="4"/>
      <c r="H11" s="18"/>
      <c r="I11" s="18"/>
      <c r="J11" s="18"/>
    </row>
    <row r="12" spans="1:15" ht="15" customHeight="1" x14ac:dyDescent="0.2">
      <c r="A12" s="61" t="s">
        <v>61</v>
      </c>
      <c r="B12" s="27" t="s">
        <v>10</v>
      </c>
      <c r="C12" s="15">
        <v>2</v>
      </c>
      <c r="D12" s="16"/>
      <c r="E12" s="17">
        <f t="shared" si="0"/>
        <v>0</v>
      </c>
      <c r="F12" s="4"/>
      <c r="H12" s="18"/>
      <c r="I12" s="18"/>
      <c r="J12" s="18"/>
    </row>
    <row r="13" spans="1:15" ht="15" customHeight="1" x14ac:dyDescent="0.2">
      <c r="A13" s="61" t="s">
        <v>62</v>
      </c>
      <c r="B13" s="27" t="s">
        <v>10</v>
      </c>
      <c r="C13" s="15">
        <v>3</v>
      </c>
      <c r="D13" s="16"/>
      <c r="E13" s="17">
        <f t="shared" si="0"/>
        <v>0</v>
      </c>
      <c r="F13" s="4"/>
      <c r="H13" s="18"/>
      <c r="I13" s="18"/>
      <c r="J13" s="18"/>
    </row>
    <row r="14" spans="1:15" ht="15" customHeight="1" x14ac:dyDescent="0.2">
      <c r="A14" s="13" t="s">
        <v>63</v>
      </c>
      <c r="B14" s="27" t="s">
        <v>10</v>
      </c>
      <c r="C14" s="15">
        <v>1</v>
      </c>
      <c r="D14" s="16"/>
      <c r="E14" s="17">
        <f t="shared" si="0"/>
        <v>0</v>
      </c>
      <c r="F14" s="4"/>
      <c r="H14" s="18"/>
      <c r="I14" s="18"/>
      <c r="J14" s="18"/>
    </row>
    <row r="15" spans="1:15" ht="15" customHeight="1" x14ac:dyDescent="0.2">
      <c r="A15" s="61" t="s">
        <v>64</v>
      </c>
      <c r="B15" s="27" t="s">
        <v>17</v>
      </c>
      <c r="C15" s="15">
        <v>948</v>
      </c>
      <c r="D15" s="16"/>
      <c r="E15" s="17">
        <f t="shared" si="0"/>
        <v>0</v>
      </c>
      <c r="F15" s="4"/>
      <c r="H15" s="18"/>
      <c r="I15" s="18"/>
      <c r="J15" s="18"/>
    </row>
    <row r="16" spans="1:15" ht="15" customHeight="1" x14ac:dyDescent="0.2">
      <c r="A16" s="13" t="s">
        <v>65</v>
      </c>
      <c r="B16" s="14" t="s">
        <v>10</v>
      </c>
      <c r="C16" s="15">
        <v>5</v>
      </c>
      <c r="D16" s="16"/>
      <c r="E16" s="17">
        <f t="shared" si="0"/>
        <v>0</v>
      </c>
      <c r="F16" s="4"/>
      <c r="H16" s="18"/>
      <c r="I16" s="18"/>
      <c r="J16" s="18"/>
    </row>
    <row r="17" spans="1:10" ht="15" customHeight="1" x14ac:dyDescent="0.2">
      <c r="A17" s="13" t="s">
        <v>66</v>
      </c>
      <c r="B17" s="14" t="s">
        <v>10</v>
      </c>
      <c r="C17" s="15">
        <v>16</v>
      </c>
      <c r="D17" s="16"/>
      <c r="E17" s="17">
        <f t="shared" si="0"/>
        <v>0</v>
      </c>
      <c r="F17" s="4"/>
      <c r="H17" s="18"/>
      <c r="I17" s="18"/>
      <c r="J17" s="18"/>
    </row>
    <row r="18" spans="1:10" ht="15" customHeight="1" x14ac:dyDescent="0.2">
      <c r="A18" s="13" t="s">
        <v>67</v>
      </c>
      <c r="B18" s="14" t="s">
        <v>38</v>
      </c>
      <c r="C18" s="15">
        <v>1</v>
      </c>
      <c r="D18" s="16"/>
      <c r="E18" s="17">
        <f t="shared" si="0"/>
        <v>0</v>
      </c>
      <c r="F18" s="4"/>
      <c r="H18" s="18"/>
      <c r="I18" s="18"/>
      <c r="J18" s="18"/>
    </row>
    <row r="19" spans="1:10" ht="15" customHeight="1" thickBot="1" x14ac:dyDescent="0.25">
      <c r="A19" s="33"/>
      <c r="B19" s="34"/>
      <c r="C19" s="35"/>
      <c r="D19" s="62" t="s">
        <v>68</v>
      </c>
      <c r="E19" s="37">
        <f>SUM(E8:E18)</f>
        <v>0</v>
      </c>
    </row>
    <row r="20" spans="1:10" ht="15" customHeight="1" x14ac:dyDescent="0.2">
      <c r="A20" s="38"/>
      <c r="B20" s="43"/>
      <c r="C20" s="56"/>
    </row>
    <row r="21" spans="1:10" ht="15" customHeight="1" x14ac:dyDescent="0.2"/>
    <row r="22" spans="1:10" ht="15" customHeight="1" x14ac:dyDescent="0.2"/>
    <row r="23" spans="1:10" ht="15" customHeight="1" x14ac:dyDescent="0.2"/>
    <row r="24" spans="1:10" ht="15" customHeight="1" x14ac:dyDescent="0.2"/>
    <row r="25" spans="1:10" ht="15" customHeight="1" x14ac:dyDescent="0.2"/>
    <row r="26" spans="1:10" ht="15" customHeight="1" x14ac:dyDescent="0.2"/>
    <row r="27" spans="1:10" ht="15" customHeight="1" x14ac:dyDescent="0.2"/>
    <row r="28" spans="1:10" ht="15" customHeight="1" x14ac:dyDescent="0.2"/>
    <row r="29" spans="1:10" ht="15" customHeight="1" x14ac:dyDescent="0.2"/>
    <row r="30" spans="1:10" ht="15" customHeight="1" x14ac:dyDescent="0.2"/>
    <row r="31" spans="1:10" ht="15" customHeight="1" x14ac:dyDescent="0.2"/>
    <row r="32" spans="1:10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</sheetData>
  <sheetProtection algorithmName="SHA-512" hashValue="QLjXVZrGjTCuW+S78JyCX3Dt4H8hfXoVTSdiuuCayjaM3Jg3QuH0/7SHNsf/8Lbm2Ow4d5wxB+Grsy0XmoQUgA==" saltValue="GNU/ROWy/17ZMZQ7GO62DA==" spinCount="100000" sheet="1" objects="1" scenarios="1"/>
  <printOptions horizontalCentered="1"/>
  <pageMargins left="0.5" right="0.25" top="0.5" bottom="0.5" header="0.5" footer="0.25"/>
  <pageSetup firstPageNumber="4" fitToHeight="2" orientation="portrait" r:id="rId1"/>
  <headerFooter alignWithMargins="0">
    <oddFooter>&amp;L&amp;8 19-1026.01&amp;C&amp;8&amp;A&amp;R&amp;8&amp;D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Aero Park UG New Unit List</vt:lpstr>
      <vt:lpstr>Aero Park UG Rem Unit List</vt:lpstr>
      <vt:lpstr>'Aero Park UG New Unit List'!Print_Area</vt:lpstr>
      <vt:lpstr>'Aero Park UG Rem Unit List'!Print_Area</vt:lpstr>
      <vt:lpstr>'Aero Park UG New Unit List'!Print_Titles</vt:lpstr>
      <vt:lpstr>'Aero Park UG Rem Unit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P. McGeehan</dc:creator>
  <cp:lastModifiedBy>Stephanie Tvardek</cp:lastModifiedBy>
  <dcterms:created xsi:type="dcterms:W3CDTF">2020-01-31T18:29:43Z</dcterms:created>
  <dcterms:modified xsi:type="dcterms:W3CDTF">2020-02-06T12:45:11Z</dcterms:modified>
</cp:coreProperties>
</file>