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_PURCHASING &amp; SALES\Bid Documents\2018\2018 - Substation Underground Exit Replacement\"/>
    </mc:Choice>
  </mc:AlternateContent>
  <bookViews>
    <workbookView xWindow="0" yWindow="0" windowWidth="12930" windowHeight="10890" tabRatio="615"/>
  </bookViews>
  <sheets>
    <sheet name="Sub UG Exits Project Summary" sheetId="14" r:id="rId1"/>
    <sheet name="Barlow UG Exit New Unit List" sheetId="15" r:id="rId2"/>
    <sheet name="Barlow UG Exit Rem Unit List" sheetId="16" r:id="rId3"/>
    <sheet name="Cass UG Exit New Unit List" sheetId="17" r:id="rId4"/>
    <sheet name="Cass UG Exit Rem Unit List" sheetId="18" r:id="rId5"/>
    <sheet name="Parsons UG Exit New Unit List" sheetId="19" r:id="rId6"/>
    <sheet name="Parsons UG Exit Rem Unit List" sheetId="20" r:id="rId7"/>
  </sheets>
  <definedNames>
    <definedName name="_xlnm.Print_Area" localSheetId="1">'Barlow UG Exit New Unit List'!$A$1:$E$45</definedName>
    <definedName name="_xlnm.Print_Area" localSheetId="2">'Barlow UG Exit Rem Unit List'!$A$1:$E$19</definedName>
    <definedName name="_xlnm.Print_Area" localSheetId="3">'Cass UG Exit New Unit List'!$A$1:$E$48</definedName>
    <definedName name="_xlnm.Print_Area" localSheetId="4">'Cass UG Exit Rem Unit List'!$A$1:$E$22</definedName>
    <definedName name="_xlnm.Print_Area" localSheetId="5">'Parsons UG Exit New Unit List'!$A$1:$E$40</definedName>
    <definedName name="_xlnm.Print_Area" localSheetId="6">'Parsons UG Exit Rem Unit List'!$A$1:$E$17</definedName>
    <definedName name="_xlnm.Print_Area" localSheetId="0">'Sub UG Exits Project Summary'!$A$1:$G$28</definedName>
    <definedName name="_xlnm.Print_Titles" localSheetId="1">'Barlow UG Exit New Unit List'!$1:$7</definedName>
    <definedName name="_xlnm.Print_Titles" localSheetId="2">'Barlow UG Exit Rem Unit List'!$1:$7</definedName>
    <definedName name="_xlnm.Print_Titles" localSheetId="3">'Cass UG Exit New Unit List'!$1:$7</definedName>
    <definedName name="_xlnm.Print_Titles" localSheetId="4">'Cass UG Exit Rem Unit List'!$1:$7</definedName>
    <definedName name="_xlnm.Print_Titles" localSheetId="5">'Parsons UG Exit New Unit List'!$1:$7</definedName>
    <definedName name="_xlnm.Print_Titles" localSheetId="6">'Parsons UG Exit Rem Unit List'!$1:$7</definedName>
    <definedName name="_xlnm.Print_Titles" localSheetId="0">'Sub UG Exits Project Summary'!$1:$6</definedName>
  </definedNames>
  <calcPr calcId="162913"/>
</workbook>
</file>

<file path=xl/calcChain.xml><?xml version="1.0" encoding="utf-8"?>
<calcChain xmlns="http://schemas.openxmlformats.org/spreadsheetml/2006/main">
  <c r="E15" i="20" l="1"/>
  <c r="E14" i="20"/>
  <c r="E13" i="20"/>
  <c r="E12" i="20"/>
  <c r="E11" i="20"/>
  <c r="E10" i="20"/>
  <c r="E9" i="20"/>
  <c r="E8" i="20"/>
  <c r="E38" i="19"/>
  <c r="E37" i="19"/>
  <c r="E36" i="19"/>
  <c r="E35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C21" i="19"/>
  <c r="E21" i="19" s="1"/>
  <c r="C20" i="19"/>
  <c r="E20" i="19" s="1"/>
  <c r="C19" i="19"/>
  <c r="E19" i="19" s="1"/>
  <c r="C18" i="19"/>
  <c r="E18" i="19" s="1"/>
  <c r="C17" i="19"/>
  <c r="E17" i="19" s="1"/>
  <c r="C16" i="19"/>
  <c r="E16" i="19" s="1"/>
  <c r="E15" i="19"/>
  <c r="E14" i="19"/>
  <c r="E13" i="19"/>
  <c r="E12" i="19"/>
  <c r="E11" i="19"/>
  <c r="E10" i="19"/>
  <c r="E9" i="19"/>
  <c r="E8" i="19"/>
  <c r="E16" i="20" l="1"/>
  <c r="C15" i="14" s="1"/>
  <c r="E39" i="19"/>
  <c r="B15" i="14" s="1"/>
  <c r="E20" i="18" l="1"/>
  <c r="E19" i="18"/>
  <c r="E18" i="18"/>
  <c r="E17" i="18"/>
  <c r="E16" i="18"/>
  <c r="E15" i="18"/>
  <c r="E14" i="18"/>
  <c r="E13" i="18"/>
  <c r="E12" i="18"/>
  <c r="E11" i="18"/>
  <c r="E10" i="18"/>
  <c r="E9" i="18"/>
  <c r="E8" i="18"/>
  <c r="E46" i="17"/>
  <c r="E45" i="17"/>
  <c r="E44" i="17"/>
  <c r="E43" i="17"/>
  <c r="E41" i="17"/>
  <c r="E40" i="17"/>
  <c r="C40" i="17"/>
  <c r="C39" i="17"/>
  <c r="E39" i="17" s="1"/>
  <c r="E38" i="17"/>
  <c r="E37" i="17"/>
  <c r="E36" i="17"/>
  <c r="C35" i="17"/>
  <c r="E35" i="17" s="1"/>
  <c r="C34" i="17"/>
  <c r="E34" i="17" s="1"/>
  <c r="C33" i="17"/>
  <c r="E33" i="17" s="1"/>
  <c r="C32" i="17"/>
  <c r="E32" i="17" s="1"/>
  <c r="C31" i="17"/>
  <c r="E31" i="17" s="1"/>
  <c r="C30" i="17"/>
  <c r="E30" i="17" s="1"/>
  <c r="C29" i="17"/>
  <c r="E29" i="17" s="1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21" i="18" l="1"/>
  <c r="C14" i="14" s="1"/>
  <c r="E47" i="17"/>
  <c r="B14" i="14" s="1"/>
  <c r="E17" i="16"/>
  <c r="E16" i="16"/>
  <c r="E15" i="16"/>
  <c r="E14" i="16"/>
  <c r="E13" i="16"/>
  <c r="E12" i="16"/>
  <c r="E11" i="16"/>
  <c r="E10" i="16"/>
  <c r="E9" i="16"/>
  <c r="E8" i="16"/>
  <c r="E43" i="15"/>
  <c r="E42" i="15"/>
  <c r="E41" i="15"/>
  <c r="E39" i="15"/>
  <c r="E38" i="15"/>
  <c r="E37" i="15"/>
  <c r="E36" i="15"/>
  <c r="E35" i="15"/>
  <c r="E34" i="15"/>
  <c r="E33" i="15"/>
  <c r="E32" i="15"/>
  <c r="E31" i="15"/>
  <c r="C30" i="15"/>
  <c r="E30" i="15" s="1"/>
  <c r="E29" i="15"/>
  <c r="E28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18" i="16" l="1"/>
  <c r="C13" i="14" s="1"/>
  <c r="E44" i="15"/>
  <c r="B13" i="14" s="1"/>
  <c r="D15" i="14"/>
  <c r="D14" i="14"/>
  <c r="D13" i="14" l="1"/>
  <c r="D17" i="14"/>
  <c r="G15" i="14"/>
  <c r="D11" i="14" l="1"/>
  <c r="G14" i="14" l="1"/>
  <c r="G13" i="14"/>
</calcChain>
</file>

<file path=xl/sharedStrings.xml><?xml version="1.0" encoding="utf-8"?>
<sst xmlns="http://schemas.openxmlformats.org/spreadsheetml/2006/main" count="353" uniqueCount="108">
  <si>
    <t>PROJECT COST SUMMARY</t>
  </si>
  <si>
    <t>CONTRACTOR:</t>
  </si>
  <si>
    <t>Owner-Furnished</t>
  </si>
  <si>
    <t>Total</t>
  </si>
  <si>
    <t>New Construction</t>
  </si>
  <si>
    <t>Removal</t>
  </si>
  <si>
    <t>Bid Price</t>
  </si>
  <si>
    <t>Material</t>
  </si>
  <si>
    <t>Project Cost</t>
  </si>
  <si>
    <t>TRAVERSE CITY LIGHT &amp; POWER</t>
  </si>
  <si>
    <t>Contractor Total Base Bid Price:</t>
  </si>
  <si>
    <t>SUBSTATION UNDERGROUND EXIT REPLACEMENT</t>
  </si>
  <si>
    <t>MARCH 2018</t>
  </si>
  <si>
    <t>Barlow Substation</t>
  </si>
  <si>
    <t>Cass Substation</t>
  </si>
  <si>
    <t>Parsons Substation</t>
  </si>
  <si>
    <t>BARLOW SUBSTATION UNDERGROUND EXIT REPLACEMENT</t>
  </si>
  <si>
    <t>NEW CONSTRUCTION UNIT LIST</t>
  </si>
  <si>
    <t>UNIT</t>
  </si>
  <si>
    <t>EXTENDED</t>
  </si>
  <si>
    <t>UNIT ITEM DESCRIPTION</t>
  </si>
  <si>
    <t>QUANTITY</t>
  </si>
  <si>
    <t>LABOR</t>
  </si>
  <si>
    <t>TOTAL</t>
  </si>
  <si>
    <t>45-3</t>
  </si>
  <si>
    <t>EA</t>
  </si>
  <si>
    <t>A5-3</t>
  </si>
  <si>
    <t>C7A</t>
  </si>
  <si>
    <t>E1-3Fi</t>
  </si>
  <si>
    <t>E1-3i</t>
  </si>
  <si>
    <t>5.0' EXT.</t>
  </si>
  <si>
    <t>TA-2H</t>
  </si>
  <si>
    <t>Transfer #2 TX</t>
  </si>
  <si>
    <t>K14</t>
  </si>
  <si>
    <t>M2-11</t>
  </si>
  <si>
    <t>M5-9</t>
  </si>
  <si>
    <t>Splice 1Ø #4 ACSR</t>
  </si>
  <si>
    <t>Splice 3Ø #336.4 ACSR</t>
  </si>
  <si>
    <t>Transfer 1Ø #4 ACSR</t>
  </si>
  <si>
    <t>Transfer 3Ø #336.4 ACSR</t>
  </si>
  <si>
    <t>Transfer M5-26</t>
  </si>
  <si>
    <t>UC5-1U</t>
  </si>
  <si>
    <t>#336.4 18/1  ACSR, "Merlin"</t>
  </si>
  <si>
    <t>LFT</t>
  </si>
  <si>
    <t>#4 7/1 ACSR, "Swanate"</t>
  </si>
  <si>
    <t>Trench, Backfill &amp; Compact (1 to 2 Conduits)</t>
  </si>
  <si>
    <r>
      <t>Directional Bore 2-6" HDPE SDR13.5</t>
    </r>
    <r>
      <rPr>
        <vertAlign val="superscript"/>
        <sz val="10"/>
        <rFont val="Arial"/>
        <family val="2"/>
      </rPr>
      <t>1</t>
    </r>
  </si>
  <si>
    <t>6" PVC SCH 40/80</t>
  </si>
  <si>
    <t>6" 45° Fiberglass STD (30") Radius  (SF18)</t>
  </si>
  <si>
    <t>6" 90° Fiberglass STD (30") Radius  (SF19)</t>
  </si>
  <si>
    <t>6" 90° Fiberglass, 60" Radius  (SF22)</t>
  </si>
  <si>
    <t>14"x20"x15" Handhole &amp; Cover</t>
  </si>
  <si>
    <r>
      <t>Sand Backfill, Class II (LM)</t>
    </r>
    <r>
      <rPr>
        <vertAlign val="superscript"/>
        <sz val="10"/>
        <rFont val="Arial"/>
        <family val="2"/>
      </rPr>
      <t>1</t>
    </r>
  </si>
  <si>
    <t>CU YD</t>
  </si>
  <si>
    <t>Trench Spoils, Haul &amp; Dispose</t>
  </si>
  <si>
    <t>Bus Jumper / Riser Stand Connections</t>
  </si>
  <si>
    <t>600A Switchgear Removal/Reinstallation</t>
  </si>
  <si>
    <t>15kV Terminator 750kCM</t>
  </si>
  <si>
    <t>#750kCM CU, 15kV 133% EPR, 1/3 CN</t>
  </si>
  <si>
    <r>
      <t>Site Restoration</t>
    </r>
    <r>
      <rPr>
        <vertAlign val="superscript"/>
        <sz val="10"/>
        <rFont val="Arial"/>
        <family val="2"/>
      </rPr>
      <t>1</t>
    </r>
  </si>
  <si>
    <t>LS</t>
  </si>
  <si>
    <r>
      <t>Traffic Control &amp; Signage</t>
    </r>
    <r>
      <rPr>
        <vertAlign val="superscript"/>
        <sz val="10"/>
        <rFont val="Arial"/>
        <family val="2"/>
      </rPr>
      <t>1</t>
    </r>
  </si>
  <si>
    <t>Mobilization, Insurance &amp; Bonding</t>
  </si>
  <si>
    <t>NEW CONSTRUCTION TOTAL: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</si>
  <si>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All material required to be supplied by Contractor.</t>
    </r>
  </si>
  <si>
    <t>REMOVAL UNIT LIST</t>
  </si>
  <si>
    <t>45</t>
  </si>
  <si>
    <t>C7</t>
  </si>
  <si>
    <t>E</t>
  </si>
  <si>
    <t>F</t>
  </si>
  <si>
    <t>M5-5</t>
  </si>
  <si>
    <t>UC5-1</t>
  </si>
  <si>
    <t>Bus Jumper / Riser Stand Conduit</t>
  </si>
  <si>
    <t>REMOVAL TOTAL:</t>
  </si>
  <si>
    <t>CASS SUBSTATION UNDERGROUND EXIT REPLACEMENT</t>
  </si>
  <si>
    <t>55-3</t>
  </si>
  <si>
    <t>C7A-H</t>
  </si>
  <si>
    <t>C9-3N</t>
  </si>
  <si>
    <t>HD-T-14</t>
  </si>
  <si>
    <t>Transfer 1OWS</t>
  </si>
  <si>
    <t>K10</t>
  </si>
  <si>
    <t>M5-2</t>
  </si>
  <si>
    <t>M5-4</t>
  </si>
  <si>
    <t>Transfer 3Ø #336.4 Hendrix</t>
  </si>
  <si>
    <t>Transfer Yard Light</t>
  </si>
  <si>
    <r>
      <t>Directional Bore 1-6" HDPE SDR13.5</t>
    </r>
    <r>
      <rPr>
        <vertAlign val="superscript"/>
        <sz val="10"/>
        <rFont val="Arial"/>
        <family val="2"/>
      </rPr>
      <t>1</t>
    </r>
  </si>
  <si>
    <t>6" 45° Fiberglass, 60" Radius  (SF21)</t>
  </si>
  <si>
    <t>600A 15kV Deadbreak Elbow 750kCM</t>
  </si>
  <si>
    <t>Ouages Allowance</t>
  </si>
  <si>
    <t>55</t>
  </si>
  <si>
    <t>C1</t>
  </si>
  <si>
    <t>C7-H</t>
  </si>
  <si>
    <t>Riser Stand Conduit / Connections</t>
  </si>
  <si>
    <t>PARSONS SUBSTATION UNDERGROUND EXIT REPLACEMENT</t>
  </si>
  <si>
    <t>C7A-10</t>
  </si>
  <si>
    <t>E2-3Fi</t>
  </si>
  <si>
    <t>M5-26</t>
  </si>
  <si>
    <t>PME-10 Switchgear Box Pad</t>
  </si>
  <si>
    <t>Ground Rod, 3/4" x 10'</t>
  </si>
  <si>
    <t>#2/0 CU Stranded Bare</t>
  </si>
  <si>
    <r>
      <t>Exothermic Weld, Inc. Mold &amp; Metal</t>
    </r>
    <r>
      <rPr>
        <vertAlign val="superscript"/>
        <sz val="10"/>
        <rFont val="Arial"/>
        <family val="2"/>
      </rPr>
      <t>1</t>
    </r>
  </si>
  <si>
    <t>600A Switchgear (PME-9/10/11)</t>
  </si>
  <si>
    <t>Switchgear Grounding</t>
  </si>
  <si>
    <t>600A 15kV Deadbreak Elbow 500kCM</t>
  </si>
  <si>
    <t>C7-1</t>
  </si>
  <si>
    <t>C9-N</t>
  </si>
  <si>
    <t>600A Switchgear (PMH-9/10/11)</t>
  </si>
  <si>
    <t>PMH-10 Switchgear Box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</si>
</sst>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mmmm\-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75">
    <xf numFmtId="0" fontId="0" fillId="0" borderId="0" xfId="0"/>
    <xf numFmtId="0" fontId="4" fillId="0" borderId="0" xfId="2" applyFont="1" applyAlignment="1" applyProtection="1">
      <alignment horizontal="centerContinuous"/>
    </xf>
    <xf numFmtId="0" fontId="5" fillId="0" borderId="0" xfId="2" applyAlignment="1">
      <alignment horizontal="center"/>
    </xf>
    <xf numFmtId="0" fontId="5" fillId="0" borderId="0" xfId="2" applyAlignment="1">
      <alignment horizontal="right"/>
    </xf>
    <xf numFmtId="3" fontId="4" fillId="0" borderId="0" xfId="2" applyNumberFormat="1" applyFont="1" applyAlignment="1" applyProtection="1">
      <alignment horizontal="centerContinuous"/>
    </xf>
    <xf numFmtId="0" fontId="5" fillId="0" borderId="0" xfId="2" applyProtection="1"/>
    <xf numFmtId="49" fontId="4" fillId="0" borderId="0" xfId="2" quotePrefix="1" applyNumberFormat="1" applyFont="1" applyAlignment="1">
      <alignment horizontal="centerContinuous"/>
    </xf>
    <xf numFmtId="49" fontId="4" fillId="0" borderId="0" xfId="2" applyNumberFormat="1" applyFont="1" applyAlignment="1" applyProtection="1">
      <alignment horizontal="centerContinuous"/>
    </xf>
    <xf numFmtId="164" fontId="4" fillId="0" borderId="0" xfId="2" quotePrefix="1" applyNumberFormat="1" applyFont="1" applyAlignment="1" applyProtection="1">
      <alignment horizontal="centerContinuous"/>
    </xf>
    <xf numFmtId="3" fontId="4" fillId="0" borderId="0" xfId="2" applyNumberFormat="1" applyFont="1" applyAlignment="1" applyProtection="1">
      <alignment horizontal="right"/>
    </xf>
    <xf numFmtId="3" fontId="4" fillId="0" borderId="2" xfId="2" applyNumberFormat="1" applyFont="1" applyBorder="1" applyAlignment="1" applyProtection="1">
      <alignment horizontal="centerContinuous"/>
      <protection locked="0"/>
    </xf>
    <xf numFmtId="3" fontId="4" fillId="0" borderId="2" xfId="2" applyNumberFormat="1" applyFont="1" applyBorder="1" applyAlignment="1" applyProtection="1">
      <alignment horizontal="centerContinuous"/>
    </xf>
    <xf numFmtId="3" fontId="4" fillId="0" borderId="0" xfId="2" applyNumberFormat="1" applyFont="1" applyAlignment="1" applyProtection="1"/>
    <xf numFmtId="0" fontId="5" fillId="0" borderId="0" xfId="2" applyAlignment="1" applyProtection="1">
      <alignment horizontal="center"/>
    </xf>
    <xf numFmtId="3" fontId="5" fillId="0" borderId="0" xfId="2" applyNumberFormat="1" applyAlignment="1" applyProtection="1">
      <alignment horizontal="center"/>
    </xf>
    <xf numFmtId="8" fontId="5" fillId="0" borderId="1" xfId="2" applyNumberFormat="1" applyBorder="1" applyAlignment="1" applyProtection="1">
      <alignment horizontal="right"/>
    </xf>
    <xf numFmtId="8" fontId="5" fillId="0" borderId="3" xfId="2" applyNumberFormat="1" applyBorder="1" applyAlignment="1" applyProtection="1">
      <alignment horizontal="right"/>
    </xf>
    <xf numFmtId="8" fontId="5" fillId="0" borderId="0" xfId="2" applyNumberFormat="1" applyBorder="1" applyAlignment="1">
      <alignment horizontal="right"/>
    </xf>
    <xf numFmtId="8" fontId="4" fillId="0" borderId="4" xfId="2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8" fontId="4" fillId="0" borderId="0" xfId="2" applyNumberFormat="1" applyFont="1" applyBorder="1" applyAlignment="1">
      <alignment horizontal="right"/>
    </xf>
    <xf numFmtId="0" fontId="5" fillId="0" borderId="0" xfId="2" applyBorder="1" applyAlignment="1">
      <alignment horizontal="center"/>
    </xf>
    <xf numFmtId="8" fontId="5" fillId="0" borderId="0" xfId="2" applyNumberFormat="1" applyBorder="1" applyAlignment="1" applyProtection="1">
      <alignment horizontal="right"/>
    </xf>
    <xf numFmtId="0" fontId="3" fillId="0" borderId="0" xfId="2" applyFont="1" applyProtection="1"/>
    <xf numFmtId="0" fontId="2" fillId="0" borderId="0" xfId="0" applyFont="1"/>
    <xf numFmtId="0" fontId="3" fillId="0" borderId="0" xfId="2" applyFont="1" applyAlignment="1">
      <alignment horizontal="right"/>
    </xf>
    <xf numFmtId="0" fontId="1" fillId="0" borderId="0" xfId="0" applyFont="1"/>
    <xf numFmtId="0" fontId="4" fillId="0" borderId="0" xfId="1" applyFont="1" applyAlignment="1" applyProtection="1">
      <alignment horizontal="centerContinuous"/>
    </xf>
    <xf numFmtId="0" fontId="4" fillId="0" borderId="0" xfId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0" fontId="3" fillId="0" borderId="0" xfId="1"/>
    <xf numFmtId="165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3" fontId="3" fillId="0" borderId="0" xfId="1" applyNumberFormat="1" applyAlignment="1">
      <alignment horizontal="center"/>
    </xf>
    <xf numFmtId="0" fontId="3" fillId="0" borderId="0" xfId="1" applyBorder="1"/>
    <xf numFmtId="165" fontId="3" fillId="0" borderId="0" xfId="1" applyNumberFormat="1" applyBorder="1" applyAlignment="1">
      <alignment horizontal="center"/>
    </xf>
    <xf numFmtId="0" fontId="3" fillId="0" borderId="5" xfId="1" applyBorder="1"/>
    <xf numFmtId="0" fontId="3" fillId="0" borderId="6" xfId="1" applyBorder="1" applyAlignment="1">
      <alignment horizontal="center"/>
    </xf>
    <xf numFmtId="3" fontId="3" fillId="0" borderId="6" xfId="1" applyNumberForma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3" fontId="3" fillId="0" borderId="8" xfId="1" applyNumberForma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9" xfId="1" applyFont="1" applyBorder="1"/>
    <xf numFmtId="0" fontId="3" fillId="0" borderId="1" xfId="1" applyFont="1" applyBorder="1" applyAlignment="1">
      <alignment horizontal="center"/>
    </xf>
    <xf numFmtId="3" fontId="3" fillId="0" borderId="1" xfId="1" applyNumberFormat="1" applyBorder="1" applyAlignment="1">
      <alignment horizontal="center"/>
    </xf>
    <xf numFmtId="165" fontId="3" fillId="0" borderId="1" xfId="1" applyNumberFormat="1" applyFill="1" applyBorder="1" applyAlignment="1" applyProtection="1">
      <alignment horizontal="center"/>
      <protection locked="0"/>
    </xf>
    <xf numFmtId="8" fontId="3" fillId="0" borderId="10" xfId="1" applyNumberFormat="1" applyFont="1" applyBorder="1" applyAlignment="1">
      <alignment horizontal="right"/>
    </xf>
    <xf numFmtId="165" fontId="3" fillId="0" borderId="0" xfId="1" applyNumberFormat="1" applyBorder="1"/>
    <xf numFmtId="0" fontId="3" fillId="0" borderId="1" xfId="1" applyBorder="1" applyAlignment="1">
      <alignment horizontal="center"/>
    </xf>
    <xf numFmtId="0" fontId="3" fillId="0" borderId="9" xfId="1" applyBorder="1"/>
    <xf numFmtId="0" fontId="3" fillId="0" borderId="9" xfId="1" applyFont="1" applyFill="1" applyBorder="1"/>
    <xf numFmtId="0" fontId="3" fillId="0" borderId="9" xfId="1" applyBorder="1" applyProtection="1"/>
    <xf numFmtId="0" fontId="3" fillId="0" borderId="9" xfId="1" applyFill="1" applyBorder="1"/>
    <xf numFmtId="0" fontId="3" fillId="0" borderId="0" xfId="1" applyBorder="1" applyAlignment="1">
      <alignment horizontal="left"/>
    </xf>
    <xf numFmtId="0" fontId="3" fillId="2" borderId="9" xfId="1" applyFill="1" applyBorder="1"/>
    <xf numFmtId="0" fontId="3" fillId="2" borderId="1" xfId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8" fontId="3" fillId="2" borderId="10" xfId="1" applyNumberFormat="1" applyFont="1" applyFill="1" applyBorder="1" applyAlignment="1">
      <alignment horizontal="right"/>
    </xf>
    <xf numFmtId="0" fontId="3" fillId="0" borderId="1" xfId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Alignment="1">
      <alignment horizontal="left"/>
    </xf>
    <xf numFmtId="0" fontId="3" fillId="0" borderId="11" xfId="1" applyFont="1" applyBorder="1" applyAlignment="1">
      <alignment horizontal="center"/>
    </xf>
    <xf numFmtId="0" fontId="3" fillId="0" borderId="12" xfId="1" applyBorder="1"/>
    <xf numFmtId="0" fontId="3" fillId="0" borderId="13" xfId="1" applyBorder="1" applyAlignment="1">
      <alignment horizontal="center"/>
    </xf>
    <xf numFmtId="3" fontId="3" fillId="0" borderId="14" xfId="1" applyNumberFormat="1" applyBorder="1" applyAlignment="1">
      <alignment horizontal="center"/>
    </xf>
    <xf numFmtId="8" fontId="3" fillId="0" borderId="14" xfId="1" applyNumberFormat="1" applyBorder="1" applyAlignment="1">
      <alignment horizontal="right"/>
    </xf>
    <xf numFmtId="8" fontId="3" fillId="0" borderId="15" xfId="1" applyNumberFormat="1" applyBorder="1" applyAlignment="1">
      <alignment horizontal="right"/>
    </xf>
    <xf numFmtId="0" fontId="3" fillId="0" borderId="0" xfId="1" applyFont="1" applyProtection="1"/>
    <xf numFmtId="0" fontId="3" fillId="0" borderId="0" xfId="1" applyFont="1"/>
    <xf numFmtId="8" fontId="3" fillId="0" borderId="14" xfId="1" applyNumberFormat="1" applyFont="1" applyBorder="1" applyAlignment="1">
      <alignment horizontal="right"/>
    </xf>
    <xf numFmtId="165" fontId="3" fillId="0" borderId="1" xfId="1" applyNumberFormat="1" applyFill="1" applyBorder="1" applyAlignment="1" applyProtection="1">
      <alignment horizontal="center"/>
    </xf>
    <xf numFmtId="0" fontId="3" fillId="0" borderId="9" xfId="1" applyFont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82"/>
  <sheetViews>
    <sheetView tabSelected="1" workbookViewId="0">
      <selection activeCell="B9" sqref="B9"/>
    </sheetView>
  </sheetViews>
  <sheetFormatPr defaultRowHeight="12.75" x14ac:dyDescent="0.2"/>
  <cols>
    <col min="1" max="1" width="22.140625" style="5" customWidth="1"/>
    <col min="2" max="4" width="17" style="13" customWidth="1"/>
    <col min="5" max="5" width="4" style="13" customWidth="1"/>
    <col min="6" max="6" width="15.5703125" style="13" customWidth="1"/>
    <col min="7" max="7" width="15.28515625" style="13" customWidth="1"/>
    <col min="8" max="254" width="9.140625" style="5"/>
    <col min="255" max="255" width="25.5703125" style="5" customWidth="1"/>
    <col min="256" max="256" width="17" style="5" customWidth="1"/>
    <col min="257" max="259" width="14.28515625" style="5" customWidth="1"/>
    <col min="260" max="260" width="4" style="5" customWidth="1"/>
    <col min="261" max="262" width="15.5703125" style="5" customWidth="1"/>
    <col min="263" max="510" width="9.140625" style="5"/>
    <col min="511" max="511" width="25.5703125" style="5" customWidth="1"/>
    <col min="512" max="512" width="17" style="5" customWidth="1"/>
    <col min="513" max="515" width="14.28515625" style="5" customWidth="1"/>
    <col min="516" max="516" width="4" style="5" customWidth="1"/>
    <col min="517" max="518" width="15.5703125" style="5" customWidth="1"/>
    <col min="519" max="766" width="9.140625" style="5"/>
    <col min="767" max="767" width="25.5703125" style="5" customWidth="1"/>
    <col min="768" max="768" width="17" style="5" customWidth="1"/>
    <col min="769" max="771" width="14.28515625" style="5" customWidth="1"/>
    <col min="772" max="772" width="4" style="5" customWidth="1"/>
    <col min="773" max="774" width="15.5703125" style="5" customWidth="1"/>
    <col min="775" max="1022" width="9.140625" style="5"/>
    <col min="1023" max="1023" width="25.5703125" style="5" customWidth="1"/>
    <col min="1024" max="1024" width="17" style="5" customWidth="1"/>
    <col min="1025" max="1027" width="14.28515625" style="5" customWidth="1"/>
    <col min="1028" max="1028" width="4" style="5" customWidth="1"/>
    <col min="1029" max="1030" width="15.5703125" style="5" customWidth="1"/>
    <col min="1031" max="1278" width="9.140625" style="5"/>
    <col min="1279" max="1279" width="25.5703125" style="5" customWidth="1"/>
    <col min="1280" max="1280" width="17" style="5" customWidth="1"/>
    <col min="1281" max="1283" width="14.28515625" style="5" customWidth="1"/>
    <col min="1284" max="1284" width="4" style="5" customWidth="1"/>
    <col min="1285" max="1286" width="15.5703125" style="5" customWidth="1"/>
    <col min="1287" max="1534" width="9.140625" style="5"/>
    <col min="1535" max="1535" width="25.5703125" style="5" customWidth="1"/>
    <col min="1536" max="1536" width="17" style="5" customWidth="1"/>
    <col min="1537" max="1539" width="14.28515625" style="5" customWidth="1"/>
    <col min="1540" max="1540" width="4" style="5" customWidth="1"/>
    <col min="1541" max="1542" width="15.5703125" style="5" customWidth="1"/>
    <col min="1543" max="1790" width="9.140625" style="5"/>
    <col min="1791" max="1791" width="25.5703125" style="5" customWidth="1"/>
    <col min="1792" max="1792" width="17" style="5" customWidth="1"/>
    <col min="1793" max="1795" width="14.28515625" style="5" customWidth="1"/>
    <col min="1796" max="1796" width="4" style="5" customWidth="1"/>
    <col min="1797" max="1798" width="15.5703125" style="5" customWidth="1"/>
    <col min="1799" max="2046" width="9.140625" style="5"/>
    <col min="2047" max="2047" width="25.5703125" style="5" customWidth="1"/>
    <col min="2048" max="2048" width="17" style="5" customWidth="1"/>
    <col min="2049" max="2051" width="14.28515625" style="5" customWidth="1"/>
    <col min="2052" max="2052" width="4" style="5" customWidth="1"/>
    <col min="2053" max="2054" width="15.5703125" style="5" customWidth="1"/>
    <col min="2055" max="2302" width="9.140625" style="5"/>
    <col min="2303" max="2303" width="25.5703125" style="5" customWidth="1"/>
    <col min="2304" max="2304" width="17" style="5" customWidth="1"/>
    <col min="2305" max="2307" width="14.28515625" style="5" customWidth="1"/>
    <col min="2308" max="2308" width="4" style="5" customWidth="1"/>
    <col min="2309" max="2310" width="15.5703125" style="5" customWidth="1"/>
    <col min="2311" max="2558" width="9.140625" style="5"/>
    <col min="2559" max="2559" width="25.5703125" style="5" customWidth="1"/>
    <col min="2560" max="2560" width="17" style="5" customWidth="1"/>
    <col min="2561" max="2563" width="14.28515625" style="5" customWidth="1"/>
    <col min="2564" max="2564" width="4" style="5" customWidth="1"/>
    <col min="2565" max="2566" width="15.5703125" style="5" customWidth="1"/>
    <col min="2567" max="2814" width="9.140625" style="5"/>
    <col min="2815" max="2815" width="25.5703125" style="5" customWidth="1"/>
    <col min="2816" max="2816" width="17" style="5" customWidth="1"/>
    <col min="2817" max="2819" width="14.28515625" style="5" customWidth="1"/>
    <col min="2820" max="2820" width="4" style="5" customWidth="1"/>
    <col min="2821" max="2822" width="15.5703125" style="5" customWidth="1"/>
    <col min="2823" max="3070" width="9.140625" style="5"/>
    <col min="3071" max="3071" width="25.5703125" style="5" customWidth="1"/>
    <col min="3072" max="3072" width="17" style="5" customWidth="1"/>
    <col min="3073" max="3075" width="14.28515625" style="5" customWidth="1"/>
    <col min="3076" max="3076" width="4" style="5" customWidth="1"/>
    <col min="3077" max="3078" width="15.5703125" style="5" customWidth="1"/>
    <col min="3079" max="3326" width="9.140625" style="5"/>
    <col min="3327" max="3327" width="25.5703125" style="5" customWidth="1"/>
    <col min="3328" max="3328" width="17" style="5" customWidth="1"/>
    <col min="3329" max="3331" width="14.28515625" style="5" customWidth="1"/>
    <col min="3332" max="3332" width="4" style="5" customWidth="1"/>
    <col min="3333" max="3334" width="15.5703125" style="5" customWidth="1"/>
    <col min="3335" max="3582" width="9.140625" style="5"/>
    <col min="3583" max="3583" width="25.5703125" style="5" customWidth="1"/>
    <col min="3584" max="3584" width="17" style="5" customWidth="1"/>
    <col min="3585" max="3587" width="14.28515625" style="5" customWidth="1"/>
    <col min="3588" max="3588" width="4" style="5" customWidth="1"/>
    <col min="3589" max="3590" width="15.5703125" style="5" customWidth="1"/>
    <col min="3591" max="3838" width="9.140625" style="5"/>
    <col min="3839" max="3839" width="25.5703125" style="5" customWidth="1"/>
    <col min="3840" max="3840" width="17" style="5" customWidth="1"/>
    <col min="3841" max="3843" width="14.28515625" style="5" customWidth="1"/>
    <col min="3844" max="3844" width="4" style="5" customWidth="1"/>
    <col min="3845" max="3846" width="15.5703125" style="5" customWidth="1"/>
    <col min="3847" max="4094" width="9.140625" style="5"/>
    <col min="4095" max="4095" width="25.5703125" style="5" customWidth="1"/>
    <col min="4096" max="4096" width="17" style="5" customWidth="1"/>
    <col min="4097" max="4099" width="14.28515625" style="5" customWidth="1"/>
    <col min="4100" max="4100" width="4" style="5" customWidth="1"/>
    <col min="4101" max="4102" width="15.5703125" style="5" customWidth="1"/>
    <col min="4103" max="4350" width="9.140625" style="5"/>
    <col min="4351" max="4351" width="25.5703125" style="5" customWidth="1"/>
    <col min="4352" max="4352" width="17" style="5" customWidth="1"/>
    <col min="4353" max="4355" width="14.28515625" style="5" customWidth="1"/>
    <col min="4356" max="4356" width="4" style="5" customWidth="1"/>
    <col min="4357" max="4358" width="15.5703125" style="5" customWidth="1"/>
    <col min="4359" max="4606" width="9.140625" style="5"/>
    <col min="4607" max="4607" width="25.5703125" style="5" customWidth="1"/>
    <col min="4608" max="4608" width="17" style="5" customWidth="1"/>
    <col min="4609" max="4611" width="14.28515625" style="5" customWidth="1"/>
    <col min="4612" max="4612" width="4" style="5" customWidth="1"/>
    <col min="4613" max="4614" width="15.5703125" style="5" customWidth="1"/>
    <col min="4615" max="4862" width="9.140625" style="5"/>
    <col min="4863" max="4863" width="25.5703125" style="5" customWidth="1"/>
    <col min="4864" max="4864" width="17" style="5" customWidth="1"/>
    <col min="4865" max="4867" width="14.28515625" style="5" customWidth="1"/>
    <col min="4868" max="4868" width="4" style="5" customWidth="1"/>
    <col min="4869" max="4870" width="15.5703125" style="5" customWidth="1"/>
    <col min="4871" max="5118" width="9.140625" style="5"/>
    <col min="5119" max="5119" width="25.5703125" style="5" customWidth="1"/>
    <col min="5120" max="5120" width="17" style="5" customWidth="1"/>
    <col min="5121" max="5123" width="14.28515625" style="5" customWidth="1"/>
    <col min="5124" max="5124" width="4" style="5" customWidth="1"/>
    <col min="5125" max="5126" width="15.5703125" style="5" customWidth="1"/>
    <col min="5127" max="5374" width="9.140625" style="5"/>
    <col min="5375" max="5375" width="25.5703125" style="5" customWidth="1"/>
    <col min="5376" max="5376" width="17" style="5" customWidth="1"/>
    <col min="5377" max="5379" width="14.28515625" style="5" customWidth="1"/>
    <col min="5380" max="5380" width="4" style="5" customWidth="1"/>
    <col min="5381" max="5382" width="15.5703125" style="5" customWidth="1"/>
    <col min="5383" max="5630" width="9.140625" style="5"/>
    <col min="5631" max="5631" width="25.5703125" style="5" customWidth="1"/>
    <col min="5632" max="5632" width="17" style="5" customWidth="1"/>
    <col min="5633" max="5635" width="14.28515625" style="5" customWidth="1"/>
    <col min="5636" max="5636" width="4" style="5" customWidth="1"/>
    <col min="5637" max="5638" width="15.5703125" style="5" customWidth="1"/>
    <col min="5639" max="5886" width="9.140625" style="5"/>
    <col min="5887" max="5887" width="25.5703125" style="5" customWidth="1"/>
    <col min="5888" max="5888" width="17" style="5" customWidth="1"/>
    <col min="5889" max="5891" width="14.28515625" style="5" customWidth="1"/>
    <col min="5892" max="5892" width="4" style="5" customWidth="1"/>
    <col min="5893" max="5894" width="15.5703125" style="5" customWidth="1"/>
    <col min="5895" max="6142" width="9.140625" style="5"/>
    <col min="6143" max="6143" width="25.5703125" style="5" customWidth="1"/>
    <col min="6144" max="6144" width="17" style="5" customWidth="1"/>
    <col min="6145" max="6147" width="14.28515625" style="5" customWidth="1"/>
    <col min="6148" max="6148" width="4" style="5" customWidth="1"/>
    <col min="6149" max="6150" width="15.5703125" style="5" customWidth="1"/>
    <col min="6151" max="6398" width="9.140625" style="5"/>
    <col min="6399" max="6399" width="25.5703125" style="5" customWidth="1"/>
    <col min="6400" max="6400" width="17" style="5" customWidth="1"/>
    <col min="6401" max="6403" width="14.28515625" style="5" customWidth="1"/>
    <col min="6404" max="6404" width="4" style="5" customWidth="1"/>
    <col min="6405" max="6406" width="15.5703125" style="5" customWidth="1"/>
    <col min="6407" max="6654" width="9.140625" style="5"/>
    <col min="6655" max="6655" width="25.5703125" style="5" customWidth="1"/>
    <col min="6656" max="6656" width="17" style="5" customWidth="1"/>
    <col min="6657" max="6659" width="14.28515625" style="5" customWidth="1"/>
    <col min="6660" max="6660" width="4" style="5" customWidth="1"/>
    <col min="6661" max="6662" width="15.5703125" style="5" customWidth="1"/>
    <col min="6663" max="6910" width="9.140625" style="5"/>
    <col min="6911" max="6911" width="25.5703125" style="5" customWidth="1"/>
    <col min="6912" max="6912" width="17" style="5" customWidth="1"/>
    <col min="6913" max="6915" width="14.28515625" style="5" customWidth="1"/>
    <col min="6916" max="6916" width="4" style="5" customWidth="1"/>
    <col min="6917" max="6918" width="15.5703125" style="5" customWidth="1"/>
    <col min="6919" max="7166" width="9.140625" style="5"/>
    <col min="7167" max="7167" width="25.5703125" style="5" customWidth="1"/>
    <col min="7168" max="7168" width="17" style="5" customWidth="1"/>
    <col min="7169" max="7171" width="14.28515625" style="5" customWidth="1"/>
    <col min="7172" max="7172" width="4" style="5" customWidth="1"/>
    <col min="7173" max="7174" width="15.5703125" style="5" customWidth="1"/>
    <col min="7175" max="7422" width="9.140625" style="5"/>
    <col min="7423" max="7423" width="25.5703125" style="5" customWidth="1"/>
    <col min="7424" max="7424" width="17" style="5" customWidth="1"/>
    <col min="7425" max="7427" width="14.28515625" style="5" customWidth="1"/>
    <col min="7428" max="7428" width="4" style="5" customWidth="1"/>
    <col min="7429" max="7430" width="15.5703125" style="5" customWidth="1"/>
    <col min="7431" max="7678" width="9.140625" style="5"/>
    <col min="7679" max="7679" width="25.5703125" style="5" customWidth="1"/>
    <col min="7680" max="7680" width="17" style="5" customWidth="1"/>
    <col min="7681" max="7683" width="14.28515625" style="5" customWidth="1"/>
    <col min="7684" max="7684" width="4" style="5" customWidth="1"/>
    <col min="7685" max="7686" width="15.5703125" style="5" customWidth="1"/>
    <col min="7687" max="7934" width="9.140625" style="5"/>
    <col min="7935" max="7935" width="25.5703125" style="5" customWidth="1"/>
    <col min="7936" max="7936" width="17" style="5" customWidth="1"/>
    <col min="7937" max="7939" width="14.28515625" style="5" customWidth="1"/>
    <col min="7940" max="7940" width="4" style="5" customWidth="1"/>
    <col min="7941" max="7942" width="15.5703125" style="5" customWidth="1"/>
    <col min="7943" max="8190" width="9.140625" style="5"/>
    <col min="8191" max="8191" width="25.5703125" style="5" customWidth="1"/>
    <col min="8192" max="8192" width="17" style="5" customWidth="1"/>
    <col min="8193" max="8195" width="14.28515625" style="5" customWidth="1"/>
    <col min="8196" max="8196" width="4" style="5" customWidth="1"/>
    <col min="8197" max="8198" width="15.5703125" style="5" customWidth="1"/>
    <col min="8199" max="8446" width="9.140625" style="5"/>
    <col min="8447" max="8447" width="25.5703125" style="5" customWidth="1"/>
    <col min="8448" max="8448" width="17" style="5" customWidth="1"/>
    <col min="8449" max="8451" width="14.28515625" style="5" customWidth="1"/>
    <col min="8452" max="8452" width="4" style="5" customWidth="1"/>
    <col min="8453" max="8454" width="15.5703125" style="5" customWidth="1"/>
    <col min="8455" max="8702" width="9.140625" style="5"/>
    <col min="8703" max="8703" width="25.5703125" style="5" customWidth="1"/>
    <col min="8704" max="8704" width="17" style="5" customWidth="1"/>
    <col min="8705" max="8707" width="14.28515625" style="5" customWidth="1"/>
    <col min="8708" max="8708" width="4" style="5" customWidth="1"/>
    <col min="8709" max="8710" width="15.5703125" style="5" customWidth="1"/>
    <col min="8711" max="8958" width="9.140625" style="5"/>
    <col min="8959" max="8959" width="25.5703125" style="5" customWidth="1"/>
    <col min="8960" max="8960" width="17" style="5" customWidth="1"/>
    <col min="8961" max="8963" width="14.28515625" style="5" customWidth="1"/>
    <col min="8964" max="8964" width="4" style="5" customWidth="1"/>
    <col min="8965" max="8966" width="15.5703125" style="5" customWidth="1"/>
    <col min="8967" max="9214" width="9.140625" style="5"/>
    <col min="9215" max="9215" width="25.5703125" style="5" customWidth="1"/>
    <col min="9216" max="9216" width="17" style="5" customWidth="1"/>
    <col min="9217" max="9219" width="14.28515625" style="5" customWidth="1"/>
    <col min="9220" max="9220" width="4" style="5" customWidth="1"/>
    <col min="9221" max="9222" width="15.5703125" style="5" customWidth="1"/>
    <col min="9223" max="9470" width="9.140625" style="5"/>
    <col min="9471" max="9471" width="25.5703125" style="5" customWidth="1"/>
    <col min="9472" max="9472" width="17" style="5" customWidth="1"/>
    <col min="9473" max="9475" width="14.28515625" style="5" customWidth="1"/>
    <col min="9476" max="9476" width="4" style="5" customWidth="1"/>
    <col min="9477" max="9478" width="15.5703125" style="5" customWidth="1"/>
    <col min="9479" max="9726" width="9.140625" style="5"/>
    <col min="9727" max="9727" width="25.5703125" style="5" customWidth="1"/>
    <col min="9728" max="9728" width="17" style="5" customWidth="1"/>
    <col min="9729" max="9731" width="14.28515625" style="5" customWidth="1"/>
    <col min="9732" max="9732" width="4" style="5" customWidth="1"/>
    <col min="9733" max="9734" width="15.5703125" style="5" customWidth="1"/>
    <col min="9735" max="9982" width="9.140625" style="5"/>
    <col min="9983" max="9983" width="25.5703125" style="5" customWidth="1"/>
    <col min="9984" max="9984" width="17" style="5" customWidth="1"/>
    <col min="9985" max="9987" width="14.28515625" style="5" customWidth="1"/>
    <col min="9988" max="9988" width="4" style="5" customWidth="1"/>
    <col min="9989" max="9990" width="15.5703125" style="5" customWidth="1"/>
    <col min="9991" max="10238" width="9.140625" style="5"/>
    <col min="10239" max="10239" width="25.5703125" style="5" customWidth="1"/>
    <col min="10240" max="10240" width="17" style="5" customWidth="1"/>
    <col min="10241" max="10243" width="14.28515625" style="5" customWidth="1"/>
    <col min="10244" max="10244" width="4" style="5" customWidth="1"/>
    <col min="10245" max="10246" width="15.5703125" style="5" customWidth="1"/>
    <col min="10247" max="10494" width="9.140625" style="5"/>
    <col min="10495" max="10495" width="25.5703125" style="5" customWidth="1"/>
    <col min="10496" max="10496" width="17" style="5" customWidth="1"/>
    <col min="10497" max="10499" width="14.28515625" style="5" customWidth="1"/>
    <col min="10500" max="10500" width="4" style="5" customWidth="1"/>
    <col min="10501" max="10502" width="15.5703125" style="5" customWidth="1"/>
    <col min="10503" max="10750" width="9.140625" style="5"/>
    <col min="10751" max="10751" width="25.5703125" style="5" customWidth="1"/>
    <col min="10752" max="10752" width="17" style="5" customWidth="1"/>
    <col min="10753" max="10755" width="14.28515625" style="5" customWidth="1"/>
    <col min="10756" max="10756" width="4" style="5" customWidth="1"/>
    <col min="10757" max="10758" width="15.5703125" style="5" customWidth="1"/>
    <col min="10759" max="11006" width="9.140625" style="5"/>
    <col min="11007" max="11007" width="25.5703125" style="5" customWidth="1"/>
    <col min="11008" max="11008" width="17" style="5" customWidth="1"/>
    <col min="11009" max="11011" width="14.28515625" style="5" customWidth="1"/>
    <col min="11012" max="11012" width="4" style="5" customWidth="1"/>
    <col min="11013" max="11014" width="15.5703125" style="5" customWidth="1"/>
    <col min="11015" max="11262" width="9.140625" style="5"/>
    <col min="11263" max="11263" width="25.5703125" style="5" customWidth="1"/>
    <col min="11264" max="11264" width="17" style="5" customWidth="1"/>
    <col min="11265" max="11267" width="14.28515625" style="5" customWidth="1"/>
    <col min="11268" max="11268" width="4" style="5" customWidth="1"/>
    <col min="11269" max="11270" width="15.5703125" style="5" customWidth="1"/>
    <col min="11271" max="11518" width="9.140625" style="5"/>
    <col min="11519" max="11519" width="25.5703125" style="5" customWidth="1"/>
    <col min="11520" max="11520" width="17" style="5" customWidth="1"/>
    <col min="11521" max="11523" width="14.28515625" style="5" customWidth="1"/>
    <col min="11524" max="11524" width="4" style="5" customWidth="1"/>
    <col min="11525" max="11526" width="15.5703125" style="5" customWidth="1"/>
    <col min="11527" max="11774" width="9.140625" style="5"/>
    <col min="11775" max="11775" width="25.5703125" style="5" customWidth="1"/>
    <col min="11776" max="11776" width="17" style="5" customWidth="1"/>
    <col min="11777" max="11779" width="14.28515625" style="5" customWidth="1"/>
    <col min="11780" max="11780" width="4" style="5" customWidth="1"/>
    <col min="11781" max="11782" width="15.5703125" style="5" customWidth="1"/>
    <col min="11783" max="12030" width="9.140625" style="5"/>
    <col min="12031" max="12031" width="25.5703125" style="5" customWidth="1"/>
    <col min="12032" max="12032" width="17" style="5" customWidth="1"/>
    <col min="12033" max="12035" width="14.28515625" style="5" customWidth="1"/>
    <col min="12036" max="12036" width="4" style="5" customWidth="1"/>
    <col min="12037" max="12038" width="15.5703125" style="5" customWidth="1"/>
    <col min="12039" max="12286" width="9.140625" style="5"/>
    <col min="12287" max="12287" width="25.5703125" style="5" customWidth="1"/>
    <col min="12288" max="12288" width="17" style="5" customWidth="1"/>
    <col min="12289" max="12291" width="14.28515625" style="5" customWidth="1"/>
    <col min="12292" max="12292" width="4" style="5" customWidth="1"/>
    <col min="12293" max="12294" width="15.5703125" style="5" customWidth="1"/>
    <col min="12295" max="12542" width="9.140625" style="5"/>
    <col min="12543" max="12543" width="25.5703125" style="5" customWidth="1"/>
    <col min="12544" max="12544" width="17" style="5" customWidth="1"/>
    <col min="12545" max="12547" width="14.28515625" style="5" customWidth="1"/>
    <col min="12548" max="12548" width="4" style="5" customWidth="1"/>
    <col min="12549" max="12550" width="15.5703125" style="5" customWidth="1"/>
    <col min="12551" max="12798" width="9.140625" style="5"/>
    <col min="12799" max="12799" width="25.5703125" style="5" customWidth="1"/>
    <col min="12800" max="12800" width="17" style="5" customWidth="1"/>
    <col min="12801" max="12803" width="14.28515625" style="5" customWidth="1"/>
    <col min="12804" max="12804" width="4" style="5" customWidth="1"/>
    <col min="12805" max="12806" width="15.5703125" style="5" customWidth="1"/>
    <col min="12807" max="13054" width="9.140625" style="5"/>
    <col min="13055" max="13055" width="25.5703125" style="5" customWidth="1"/>
    <col min="13056" max="13056" width="17" style="5" customWidth="1"/>
    <col min="13057" max="13059" width="14.28515625" style="5" customWidth="1"/>
    <col min="13060" max="13060" width="4" style="5" customWidth="1"/>
    <col min="13061" max="13062" width="15.5703125" style="5" customWidth="1"/>
    <col min="13063" max="13310" width="9.140625" style="5"/>
    <col min="13311" max="13311" width="25.5703125" style="5" customWidth="1"/>
    <col min="13312" max="13312" width="17" style="5" customWidth="1"/>
    <col min="13313" max="13315" width="14.28515625" style="5" customWidth="1"/>
    <col min="13316" max="13316" width="4" style="5" customWidth="1"/>
    <col min="13317" max="13318" width="15.5703125" style="5" customWidth="1"/>
    <col min="13319" max="13566" width="9.140625" style="5"/>
    <col min="13567" max="13567" width="25.5703125" style="5" customWidth="1"/>
    <col min="13568" max="13568" width="17" style="5" customWidth="1"/>
    <col min="13569" max="13571" width="14.28515625" style="5" customWidth="1"/>
    <col min="13572" max="13572" width="4" style="5" customWidth="1"/>
    <col min="13573" max="13574" width="15.5703125" style="5" customWidth="1"/>
    <col min="13575" max="13822" width="9.140625" style="5"/>
    <col min="13823" max="13823" width="25.5703125" style="5" customWidth="1"/>
    <col min="13824" max="13824" width="17" style="5" customWidth="1"/>
    <col min="13825" max="13827" width="14.28515625" style="5" customWidth="1"/>
    <col min="13828" max="13828" width="4" style="5" customWidth="1"/>
    <col min="13829" max="13830" width="15.5703125" style="5" customWidth="1"/>
    <col min="13831" max="14078" width="9.140625" style="5"/>
    <col min="14079" max="14079" width="25.5703125" style="5" customWidth="1"/>
    <col min="14080" max="14080" width="17" style="5" customWidth="1"/>
    <col min="14081" max="14083" width="14.28515625" style="5" customWidth="1"/>
    <col min="14084" max="14084" width="4" style="5" customWidth="1"/>
    <col min="14085" max="14086" width="15.5703125" style="5" customWidth="1"/>
    <col min="14087" max="14334" width="9.140625" style="5"/>
    <col min="14335" max="14335" width="25.5703125" style="5" customWidth="1"/>
    <col min="14336" max="14336" width="17" style="5" customWidth="1"/>
    <col min="14337" max="14339" width="14.28515625" style="5" customWidth="1"/>
    <col min="14340" max="14340" width="4" style="5" customWidth="1"/>
    <col min="14341" max="14342" width="15.5703125" style="5" customWidth="1"/>
    <col min="14343" max="14590" width="9.140625" style="5"/>
    <col min="14591" max="14591" width="25.5703125" style="5" customWidth="1"/>
    <col min="14592" max="14592" width="17" style="5" customWidth="1"/>
    <col min="14593" max="14595" width="14.28515625" style="5" customWidth="1"/>
    <col min="14596" max="14596" width="4" style="5" customWidth="1"/>
    <col min="14597" max="14598" width="15.5703125" style="5" customWidth="1"/>
    <col min="14599" max="14846" width="9.140625" style="5"/>
    <col min="14847" max="14847" width="25.5703125" style="5" customWidth="1"/>
    <col min="14848" max="14848" width="17" style="5" customWidth="1"/>
    <col min="14849" max="14851" width="14.28515625" style="5" customWidth="1"/>
    <col min="14852" max="14852" width="4" style="5" customWidth="1"/>
    <col min="14853" max="14854" width="15.5703125" style="5" customWidth="1"/>
    <col min="14855" max="15102" width="9.140625" style="5"/>
    <col min="15103" max="15103" width="25.5703125" style="5" customWidth="1"/>
    <col min="15104" max="15104" width="17" style="5" customWidth="1"/>
    <col min="15105" max="15107" width="14.28515625" style="5" customWidth="1"/>
    <col min="15108" max="15108" width="4" style="5" customWidth="1"/>
    <col min="15109" max="15110" width="15.5703125" style="5" customWidth="1"/>
    <col min="15111" max="15358" width="9.140625" style="5"/>
    <col min="15359" max="15359" width="25.5703125" style="5" customWidth="1"/>
    <col min="15360" max="15360" width="17" style="5" customWidth="1"/>
    <col min="15361" max="15363" width="14.28515625" style="5" customWidth="1"/>
    <col min="15364" max="15364" width="4" style="5" customWidth="1"/>
    <col min="15365" max="15366" width="15.5703125" style="5" customWidth="1"/>
    <col min="15367" max="15614" width="9.140625" style="5"/>
    <col min="15615" max="15615" width="25.5703125" style="5" customWidth="1"/>
    <col min="15616" max="15616" width="17" style="5" customWidth="1"/>
    <col min="15617" max="15619" width="14.28515625" style="5" customWidth="1"/>
    <col min="15620" max="15620" width="4" style="5" customWidth="1"/>
    <col min="15621" max="15622" width="15.5703125" style="5" customWidth="1"/>
    <col min="15623" max="15870" width="9.140625" style="5"/>
    <col min="15871" max="15871" width="25.5703125" style="5" customWidth="1"/>
    <col min="15872" max="15872" width="17" style="5" customWidth="1"/>
    <col min="15873" max="15875" width="14.28515625" style="5" customWidth="1"/>
    <col min="15876" max="15876" width="4" style="5" customWidth="1"/>
    <col min="15877" max="15878" width="15.5703125" style="5" customWidth="1"/>
    <col min="15879" max="16126" width="9.140625" style="5"/>
    <col min="16127" max="16127" width="25.5703125" style="5" customWidth="1"/>
    <col min="16128" max="16128" width="17" style="5" customWidth="1"/>
    <col min="16129" max="16131" width="14.28515625" style="5" customWidth="1"/>
    <col min="16132" max="16132" width="4" style="5" customWidth="1"/>
    <col min="16133" max="16134" width="15.5703125" style="5" customWidth="1"/>
    <col min="16135" max="16384" width="9.140625" style="5"/>
  </cols>
  <sheetData>
    <row r="1" spans="1:7" x14ac:dyDescent="0.2">
      <c r="A1" s="1" t="s">
        <v>9</v>
      </c>
      <c r="B1" s="1"/>
      <c r="C1" s="4"/>
      <c r="D1" s="4"/>
      <c r="E1" s="4"/>
      <c r="F1" s="4"/>
      <c r="G1" s="1"/>
    </row>
    <row r="2" spans="1:7" x14ac:dyDescent="0.2">
      <c r="A2" s="1" t="s">
        <v>11</v>
      </c>
      <c r="B2" s="1"/>
      <c r="C2" s="4"/>
      <c r="D2" s="4"/>
      <c r="E2" s="4"/>
      <c r="F2" s="4"/>
      <c r="G2" s="1"/>
    </row>
    <row r="3" spans="1:7" x14ac:dyDescent="0.2">
      <c r="A3" s="1"/>
      <c r="B3" s="1"/>
      <c r="C3" s="4"/>
      <c r="D3" s="4"/>
      <c r="E3" s="4"/>
      <c r="F3" s="4"/>
      <c r="G3" s="1"/>
    </row>
    <row r="4" spans="1:7" x14ac:dyDescent="0.2">
      <c r="A4" s="1"/>
      <c r="B4" s="1"/>
      <c r="C4" s="4"/>
      <c r="D4" s="4"/>
      <c r="E4" s="4"/>
      <c r="F4" s="4"/>
      <c r="G4" s="1"/>
    </row>
    <row r="5" spans="1:7" x14ac:dyDescent="0.2">
      <c r="A5" s="1" t="s">
        <v>0</v>
      </c>
      <c r="B5" s="1"/>
      <c r="C5" s="4"/>
      <c r="D5" s="4"/>
      <c r="E5" s="4"/>
      <c r="F5" s="4"/>
      <c r="G5" s="1"/>
    </row>
    <row r="6" spans="1:7" x14ac:dyDescent="0.2">
      <c r="A6" s="6" t="s">
        <v>12</v>
      </c>
      <c r="B6" s="7"/>
      <c r="C6" s="7"/>
      <c r="D6" s="7"/>
      <c r="E6" s="7"/>
      <c r="F6" s="7"/>
      <c r="G6" s="7"/>
    </row>
    <row r="7" spans="1:7" x14ac:dyDescent="0.2">
      <c r="A7" s="8"/>
      <c r="B7" s="1"/>
      <c r="C7" s="4"/>
      <c r="D7" s="4"/>
      <c r="E7" s="4"/>
      <c r="F7" s="4"/>
      <c r="G7" s="1"/>
    </row>
    <row r="8" spans="1:7" x14ac:dyDescent="0.2">
      <c r="A8" s="8"/>
      <c r="B8" s="1"/>
      <c r="C8" s="4"/>
      <c r="D8" s="4"/>
      <c r="E8" s="4"/>
      <c r="F8" s="4"/>
      <c r="G8" s="1"/>
    </row>
    <row r="9" spans="1:7" x14ac:dyDescent="0.2">
      <c r="A9" s="9" t="s">
        <v>1</v>
      </c>
      <c r="B9" s="10"/>
      <c r="C9" s="11"/>
      <c r="D9" s="5"/>
      <c r="E9" s="12"/>
      <c r="F9" s="5"/>
      <c r="G9" s="5"/>
    </row>
    <row r="10" spans="1:7" ht="15" customHeight="1" x14ac:dyDescent="0.2"/>
    <row r="11" spans="1:7" ht="15" customHeight="1" x14ac:dyDescent="0.2">
      <c r="A11" s="23"/>
      <c r="D11" s="14" t="str">
        <f>IF(B9=0,"Contractor",B9)</f>
        <v>Contractor</v>
      </c>
      <c r="F11" s="13" t="s">
        <v>2</v>
      </c>
      <c r="G11" s="13" t="s">
        <v>3</v>
      </c>
    </row>
    <row r="12" spans="1:7" ht="15" customHeight="1" x14ac:dyDescent="0.2">
      <c r="A12" s="23"/>
      <c r="B12" s="13" t="s">
        <v>4</v>
      </c>
      <c r="C12" s="13" t="s">
        <v>5</v>
      </c>
      <c r="D12" s="13" t="s">
        <v>6</v>
      </c>
      <c r="F12" s="13" t="s">
        <v>7</v>
      </c>
      <c r="G12" s="13" t="s">
        <v>8</v>
      </c>
    </row>
    <row r="13" spans="1:7" ht="18" customHeight="1" x14ac:dyDescent="0.2">
      <c r="A13" s="26" t="s">
        <v>13</v>
      </c>
      <c r="B13" s="15">
        <f>'Barlow UG Exit New Unit List'!E44</f>
        <v>0</v>
      </c>
      <c r="C13" s="15">
        <f>'Barlow UG Exit Rem Unit List'!E18</f>
        <v>0</v>
      </c>
      <c r="D13" s="15">
        <f>B13+C13</f>
        <v>0</v>
      </c>
      <c r="E13" s="16"/>
      <c r="F13" s="15">
        <v>60000</v>
      </c>
      <c r="G13" s="15">
        <f t="shared" ref="G13:G15" si="0">D13+F13</f>
        <v>60000</v>
      </c>
    </row>
    <row r="14" spans="1:7" ht="18" customHeight="1" x14ac:dyDescent="0.2">
      <c r="A14" s="26" t="s">
        <v>14</v>
      </c>
      <c r="B14" s="15">
        <f>'Cass UG Exit New Unit List'!E47</f>
        <v>7500</v>
      </c>
      <c r="C14" s="15">
        <f>'Cass UG Exit Rem Unit List'!E21</f>
        <v>0</v>
      </c>
      <c r="D14" s="15">
        <f t="shared" ref="D14:D15" si="1">B14+C14</f>
        <v>7500</v>
      </c>
      <c r="E14" s="16"/>
      <c r="F14" s="15">
        <v>53000</v>
      </c>
      <c r="G14" s="15">
        <f t="shared" si="0"/>
        <v>60500</v>
      </c>
    </row>
    <row r="15" spans="1:7" ht="18" customHeight="1" x14ac:dyDescent="0.2">
      <c r="A15" s="26" t="s">
        <v>15</v>
      </c>
      <c r="B15" s="15">
        <f>'Parsons UG Exit New Unit List'!E39</f>
        <v>8500</v>
      </c>
      <c r="C15" s="15">
        <f>'Parsons UG Exit Rem Unit List'!E16</f>
        <v>0</v>
      </c>
      <c r="D15" s="15">
        <f t="shared" si="1"/>
        <v>8500</v>
      </c>
      <c r="E15" s="16"/>
      <c r="F15" s="15">
        <v>94000</v>
      </c>
      <c r="G15" s="15">
        <f t="shared" si="0"/>
        <v>102500</v>
      </c>
    </row>
    <row r="16" spans="1:7" ht="18" customHeight="1" thickBot="1" x14ac:dyDescent="0.25">
      <c r="A16" s="24"/>
      <c r="B16" s="22"/>
      <c r="C16" s="22"/>
      <c r="D16" s="22"/>
      <c r="E16" s="22"/>
      <c r="F16" s="22"/>
      <c r="G16" s="22"/>
    </row>
    <row r="17" spans="1:7" ht="18" customHeight="1" thickBot="1" x14ac:dyDescent="0.25">
      <c r="A17" s="23"/>
      <c r="C17" s="25" t="s">
        <v>10</v>
      </c>
      <c r="D17" s="18">
        <f>SUM(D13:D15)</f>
        <v>16000</v>
      </c>
      <c r="E17" s="17"/>
      <c r="F17" s="17"/>
      <c r="G17" s="17"/>
    </row>
    <row r="18" spans="1:7" ht="18" customHeight="1" x14ac:dyDescent="0.2">
      <c r="C18" s="2"/>
      <c r="D18" s="2"/>
      <c r="E18" s="2"/>
      <c r="F18" s="2"/>
      <c r="G18" s="2"/>
    </row>
    <row r="19" spans="1:7" ht="15" customHeight="1" x14ac:dyDescent="0.2">
      <c r="C19" s="2"/>
      <c r="D19" s="2"/>
      <c r="E19" s="3"/>
      <c r="F19" s="19"/>
      <c r="G19" s="20"/>
    </row>
    <row r="20" spans="1:7" ht="15" customHeight="1" x14ac:dyDescent="0.2">
      <c r="C20" s="2"/>
      <c r="D20" s="2"/>
      <c r="E20" s="2"/>
      <c r="F20" s="19"/>
      <c r="G20" s="21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</sheetData>
  <sheetProtection password="F39E" sheet="1" selectLockedCells="1"/>
  <printOptions horizontalCentered="1"/>
  <pageMargins left="0.5" right="0.5" top="0.5" bottom="0.5" header="0.5" footer="0.25"/>
  <pageSetup firstPageNumber="33" orientation="landscape" useFirstPageNumber="1" r:id="rId1"/>
  <headerFooter alignWithMargins="0">
    <oddFooter>&amp;L&amp;"Arial,Regular"&amp;8 18-0920.01&amp;C&amp;"Arial,Regular"&amp;8&amp;A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16</v>
      </c>
      <c r="B2" s="28"/>
      <c r="C2" s="29"/>
      <c r="D2" s="28"/>
      <c r="E2" s="28"/>
    </row>
    <row r="3" spans="1:19" x14ac:dyDescent="0.2">
      <c r="A3" s="28" t="s">
        <v>17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24</v>
      </c>
      <c r="B8" s="45" t="s">
        <v>25</v>
      </c>
      <c r="C8" s="46">
        <v>1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26</v>
      </c>
      <c r="B9" s="45" t="s">
        <v>25</v>
      </c>
      <c r="C9" s="46">
        <v>1</v>
      </c>
      <c r="D9" s="47"/>
      <c r="E9" s="48">
        <f t="shared" ref="E9:E26" si="0"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44" t="s">
        <v>27</v>
      </c>
      <c r="B10" s="45" t="s">
        <v>25</v>
      </c>
      <c r="C10" s="46">
        <v>1</v>
      </c>
      <c r="D10" s="47"/>
      <c r="E10" s="48">
        <f t="shared" si="0"/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44" t="s">
        <v>28</v>
      </c>
      <c r="B11" s="45" t="s">
        <v>25</v>
      </c>
      <c r="C11" s="46">
        <v>2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44" t="s">
        <v>29</v>
      </c>
      <c r="B12" s="45" t="s">
        <v>25</v>
      </c>
      <c r="C12" s="46">
        <v>1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44" t="s">
        <v>30</v>
      </c>
      <c r="B13" s="45" t="s">
        <v>25</v>
      </c>
      <c r="C13" s="46">
        <v>2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44" t="s">
        <v>31</v>
      </c>
      <c r="B14" s="45" t="s">
        <v>25</v>
      </c>
      <c r="C14" s="46">
        <v>2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34"/>
      <c r="S14" s="34"/>
    </row>
    <row r="15" spans="1:19" ht="15" customHeight="1" x14ac:dyDescent="0.2">
      <c r="A15" s="44" t="s">
        <v>32</v>
      </c>
      <c r="B15" s="45" t="s">
        <v>25</v>
      </c>
      <c r="C15" s="46">
        <v>2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34"/>
      <c r="S15" s="34"/>
    </row>
    <row r="16" spans="1:19" ht="15" customHeight="1" x14ac:dyDescent="0.2">
      <c r="A16" s="44" t="s">
        <v>33</v>
      </c>
      <c r="B16" s="45" t="s">
        <v>25</v>
      </c>
      <c r="C16" s="46">
        <v>2</v>
      </c>
      <c r="D16" s="47"/>
      <c r="E16" s="48">
        <f t="shared" si="0"/>
        <v>0</v>
      </c>
      <c r="F16" s="32"/>
      <c r="G16" s="34"/>
      <c r="H16" s="49"/>
      <c r="I16" s="49"/>
      <c r="J16" s="49"/>
      <c r="K16" s="35"/>
      <c r="L16" s="35"/>
      <c r="M16" s="35"/>
      <c r="N16" s="35"/>
      <c r="O16" s="35"/>
      <c r="P16" s="35"/>
      <c r="Q16" s="35"/>
      <c r="R16" s="34"/>
      <c r="S16" s="34"/>
    </row>
    <row r="17" spans="1:19" ht="15" customHeight="1" x14ac:dyDescent="0.2">
      <c r="A17" s="44" t="s">
        <v>34</v>
      </c>
      <c r="B17" s="45" t="s">
        <v>25</v>
      </c>
      <c r="C17" s="46">
        <v>1</v>
      </c>
      <c r="D17" s="47"/>
      <c r="E17" s="48">
        <f t="shared" si="0"/>
        <v>0</v>
      </c>
      <c r="F17" s="32"/>
      <c r="G17" s="34"/>
      <c r="H17" s="49"/>
      <c r="I17" s="49"/>
      <c r="J17" s="49"/>
      <c r="K17" s="35"/>
      <c r="L17" s="35"/>
      <c r="M17" s="35"/>
      <c r="N17" s="35"/>
      <c r="O17" s="35"/>
      <c r="P17" s="35"/>
      <c r="Q17" s="35"/>
      <c r="R17" s="34"/>
      <c r="S17" s="34"/>
    </row>
    <row r="18" spans="1:19" ht="15" customHeight="1" x14ac:dyDescent="0.2">
      <c r="A18" s="44" t="s">
        <v>35</v>
      </c>
      <c r="B18" s="45" t="s">
        <v>25</v>
      </c>
      <c r="C18" s="46">
        <v>1</v>
      </c>
      <c r="D18" s="47"/>
      <c r="E18" s="48">
        <f t="shared" si="0"/>
        <v>0</v>
      </c>
      <c r="F18" s="32"/>
      <c r="G18" s="34"/>
      <c r="H18" s="49"/>
      <c r="I18" s="49"/>
      <c r="J18" s="49"/>
      <c r="K18" s="35"/>
      <c r="L18" s="35"/>
      <c r="M18" s="35"/>
      <c r="N18" s="35"/>
      <c r="O18" s="35"/>
      <c r="P18" s="35"/>
      <c r="Q18" s="35"/>
      <c r="R18" s="34"/>
      <c r="S18" s="34"/>
    </row>
    <row r="19" spans="1:19" ht="15" customHeight="1" x14ac:dyDescent="0.2">
      <c r="A19" s="44" t="s">
        <v>36</v>
      </c>
      <c r="B19" s="45" t="s">
        <v>25</v>
      </c>
      <c r="C19" s="46">
        <v>1</v>
      </c>
      <c r="D19" s="47"/>
      <c r="E19" s="48">
        <f t="shared" si="0"/>
        <v>0</v>
      </c>
      <c r="F19" s="32"/>
      <c r="G19" s="34"/>
      <c r="H19" s="49"/>
      <c r="I19" s="49"/>
      <c r="J19" s="49"/>
      <c r="K19" s="35"/>
      <c r="L19" s="35"/>
      <c r="M19" s="35"/>
      <c r="N19" s="35"/>
      <c r="O19" s="35"/>
      <c r="P19" s="35"/>
      <c r="Q19" s="35"/>
      <c r="R19" s="34"/>
      <c r="S19" s="34"/>
    </row>
    <row r="20" spans="1:19" ht="15" customHeight="1" x14ac:dyDescent="0.2">
      <c r="A20" s="44" t="s">
        <v>37</v>
      </c>
      <c r="B20" s="45" t="s">
        <v>25</v>
      </c>
      <c r="C20" s="46">
        <v>1</v>
      </c>
      <c r="D20" s="47"/>
      <c r="E20" s="48">
        <f t="shared" si="0"/>
        <v>0</v>
      </c>
      <c r="F20" s="32"/>
      <c r="G20" s="34"/>
      <c r="H20" s="49"/>
      <c r="I20" s="49"/>
      <c r="J20" s="49"/>
      <c r="K20" s="35"/>
      <c r="L20" s="35"/>
      <c r="M20" s="35"/>
      <c r="N20" s="35"/>
      <c r="O20" s="35"/>
      <c r="P20" s="35"/>
      <c r="Q20" s="35"/>
      <c r="R20" s="34"/>
      <c r="S20" s="34"/>
    </row>
    <row r="21" spans="1:19" ht="15" customHeight="1" x14ac:dyDescent="0.2">
      <c r="A21" s="44" t="s">
        <v>38</v>
      </c>
      <c r="B21" s="45" t="s">
        <v>25</v>
      </c>
      <c r="C21" s="46">
        <v>1</v>
      </c>
      <c r="D21" s="47"/>
      <c r="E21" s="48">
        <f t="shared" si="0"/>
        <v>0</v>
      </c>
      <c r="F21" s="32"/>
      <c r="G21" s="34"/>
      <c r="H21" s="49"/>
      <c r="I21" s="49"/>
      <c r="J21" s="49"/>
      <c r="K21" s="35"/>
      <c r="L21" s="35"/>
      <c r="M21" s="35"/>
      <c r="N21" s="35"/>
      <c r="O21" s="35"/>
      <c r="P21" s="35"/>
      <c r="Q21" s="35"/>
      <c r="R21" s="34"/>
      <c r="S21" s="34"/>
    </row>
    <row r="22" spans="1:19" ht="15" customHeight="1" x14ac:dyDescent="0.2">
      <c r="A22" s="44" t="s">
        <v>39</v>
      </c>
      <c r="B22" s="45" t="s">
        <v>25</v>
      </c>
      <c r="C22" s="46">
        <v>1</v>
      </c>
      <c r="D22" s="47"/>
      <c r="E22" s="48">
        <f t="shared" si="0"/>
        <v>0</v>
      </c>
      <c r="F22" s="32"/>
      <c r="G22" s="34"/>
      <c r="H22" s="49"/>
      <c r="I22" s="49"/>
      <c r="J22" s="49"/>
      <c r="K22" s="35"/>
      <c r="L22" s="35"/>
      <c r="M22" s="35"/>
      <c r="N22" s="35"/>
      <c r="O22" s="35"/>
      <c r="P22" s="35"/>
      <c r="Q22" s="35"/>
      <c r="R22" s="34"/>
      <c r="S22" s="34"/>
    </row>
    <row r="23" spans="1:19" ht="15" customHeight="1" x14ac:dyDescent="0.2">
      <c r="A23" s="44" t="s">
        <v>40</v>
      </c>
      <c r="B23" s="45" t="s">
        <v>25</v>
      </c>
      <c r="C23" s="46">
        <v>3</v>
      </c>
      <c r="D23" s="47"/>
      <c r="E23" s="48">
        <f t="shared" si="0"/>
        <v>0</v>
      </c>
      <c r="F23" s="32"/>
      <c r="G23" s="34"/>
      <c r="H23" s="49"/>
      <c r="I23" s="49"/>
      <c r="J23" s="49"/>
      <c r="K23" s="35"/>
      <c r="L23" s="35"/>
      <c r="M23" s="35"/>
      <c r="N23" s="35"/>
      <c r="O23" s="35"/>
      <c r="P23" s="35"/>
      <c r="Q23" s="35"/>
      <c r="R23" s="34"/>
      <c r="S23" s="34"/>
    </row>
    <row r="24" spans="1:19" ht="15" customHeight="1" x14ac:dyDescent="0.2">
      <c r="A24" s="44" t="s">
        <v>41</v>
      </c>
      <c r="B24" s="45" t="s">
        <v>25</v>
      </c>
      <c r="C24" s="46">
        <v>3</v>
      </c>
      <c r="D24" s="47"/>
      <c r="E24" s="48">
        <f t="shared" si="0"/>
        <v>0</v>
      </c>
      <c r="F24" s="32"/>
      <c r="G24" s="34"/>
      <c r="H24" s="49"/>
      <c r="I24" s="49"/>
      <c r="J24" s="49"/>
      <c r="K24" s="35"/>
      <c r="L24" s="35"/>
      <c r="M24" s="35"/>
      <c r="N24" s="35"/>
      <c r="O24" s="35"/>
      <c r="P24" s="35"/>
      <c r="Q24" s="35"/>
      <c r="R24" s="34"/>
      <c r="S24" s="34"/>
    </row>
    <row r="25" spans="1:19" ht="15" customHeight="1" x14ac:dyDescent="0.2">
      <c r="A25" s="44" t="s">
        <v>42</v>
      </c>
      <c r="B25" s="45" t="s">
        <v>43</v>
      </c>
      <c r="C25" s="46">
        <v>40</v>
      </c>
      <c r="D25" s="47"/>
      <c r="E25" s="48">
        <f t="shared" si="0"/>
        <v>0</v>
      </c>
      <c r="F25" s="32"/>
      <c r="G25" s="34"/>
      <c r="H25" s="49"/>
      <c r="I25" s="49"/>
      <c r="J25" s="49"/>
      <c r="K25" s="35"/>
      <c r="L25" s="35"/>
      <c r="M25" s="35"/>
      <c r="N25" s="35"/>
      <c r="O25" s="35"/>
      <c r="P25" s="35"/>
      <c r="Q25" s="35"/>
      <c r="R25" s="34"/>
      <c r="S25" s="34"/>
    </row>
    <row r="26" spans="1:19" ht="15" customHeight="1" x14ac:dyDescent="0.2">
      <c r="A26" s="44" t="s">
        <v>44</v>
      </c>
      <c r="B26" s="45" t="s">
        <v>43</v>
      </c>
      <c r="C26" s="46">
        <v>20</v>
      </c>
      <c r="D26" s="47"/>
      <c r="E26" s="48">
        <f t="shared" si="0"/>
        <v>0</v>
      </c>
      <c r="F26" s="32"/>
      <c r="G26" s="34"/>
      <c r="H26" s="49"/>
      <c r="I26" s="49"/>
      <c r="J26" s="49"/>
      <c r="K26" s="35"/>
      <c r="L26" s="35"/>
      <c r="M26" s="35"/>
      <c r="N26" s="35"/>
      <c r="O26" s="35"/>
      <c r="P26" s="35"/>
      <c r="Q26" s="35"/>
      <c r="R26" s="34"/>
      <c r="S26" s="34"/>
    </row>
    <row r="27" spans="1:19" ht="15" customHeight="1" x14ac:dyDescent="0.2">
      <c r="A27" s="44" t="s">
        <v>45</v>
      </c>
      <c r="B27" s="45" t="s">
        <v>43</v>
      </c>
      <c r="C27" s="46">
        <v>650</v>
      </c>
      <c r="D27" s="47"/>
      <c r="E27" s="48">
        <v>0</v>
      </c>
      <c r="F27" s="32"/>
      <c r="G27" s="34"/>
      <c r="H27" s="49"/>
      <c r="I27" s="49"/>
      <c r="J27" s="49"/>
      <c r="K27" s="35"/>
      <c r="L27" s="35"/>
      <c r="M27" s="35"/>
      <c r="N27" s="35"/>
      <c r="O27" s="35"/>
      <c r="P27" s="35"/>
      <c r="Q27" s="35"/>
      <c r="R27" s="34"/>
      <c r="S27" s="34"/>
    </row>
    <row r="28" spans="1:19" ht="15" customHeight="1" x14ac:dyDescent="0.2">
      <c r="A28" s="44" t="s">
        <v>46</v>
      </c>
      <c r="B28" s="50" t="s">
        <v>43</v>
      </c>
      <c r="C28" s="46">
        <v>140</v>
      </c>
      <c r="D28" s="47"/>
      <c r="E28" s="48">
        <f t="shared" ref="E28:E43" si="1">C28*D28</f>
        <v>0</v>
      </c>
      <c r="F28" s="32"/>
      <c r="G28" s="34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4"/>
      <c r="S28" s="34"/>
    </row>
    <row r="29" spans="1:19" ht="15" customHeight="1" x14ac:dyDescent="0.2">
      <c r="A29" s="44" t="s">
        <v>47</v>
      </c>
      <c r="B29" s="45" t="s">
        <v>43</v>
      </c>
      <c r="C29" s="46">
        <v>915</v>
      </c>
      <c r="D29" s="47"/>
      <c r="E29" s="48">
        <f t="shared" si="1"/>
        <v>0</v>
      </c>
      <c r="F29" s="32"/>
      <c r="G29" s="34"/>
      <c r="H29" s="49"/>
      <c r="I29" s="49"/>
      <c r="J29" s="49"/>
      <c r="K29" s="35"/>
      <c r="L29" s="35"/>
      <c r="M29" s="35"/>
      <c r="N29" s="35"/>
      <c r="O29" s="35"/>
      <c r="P29" s="35"/>
      <c r="Q29" s="35"/>
      <c r="R29" s="34"/>
      <c r="S29" s="34"/>
    </row>
    <row r="30" spans="1:19" ht="15" customHeight="1" x14ac:dyDescent="0.2">
      <c r="A30" s="51" t="s">
        <v>48</v>
      </c>
      <c r="B30" s="50" t="s">
        <v>25</v>
      </c>
      <c r="C30" s="46">
        <f>1</f>
        <v>1</v>
      </c>
      <c r="D30" s="47"/>
      <c r="E30" s="48">
        <f t="shared" si="1"/>
        <v>0</v>
      </c>
      <c r="F30" s="32"/>
      <c r="G30" s="34"/>
      <c r="H30" s="49"/>
      <c r="I30" s="49"/>
      <c r="J30" s="49"/>
      <c r="K30" s="35"/>
      <c r="L30" s="35"/>
      <c r="M30" s="35"/>
      <c r="N30" s="35"/>
      <c r="O30" s="35"/>
      <c r="P30" s="35"/>
      <c r="Q30" s="35"/>
      <c r="R30" s="34"/>
      <c r="S30" s="34"/>
    </row>
    <row r="31" spans="1:19" ht="15" customHeight="1" x14ac:dyDescent="0.2">
      <c r="A31" s="51" t="s">
        <v>49</v>
      </c>
      <c r="B31" s="50" t="s">
        <v>25</v>
      </c>
      <c r="C31" s="46">
        <v>10</v>
      </c>
      <c r="D31" s="47"/>
      <c r="E31" s="48">
        <f t="shared" si="1"/>
        <v>0</v>
      </c>
      <c r="F31" s="32"/>
      <c r="G31" s="34"/>
      <c r="H31" s="49"/>
      <c r="I31" s="49"/>
      <c r="J31" s="49"/>
      <c r="K31" s="35"/>
      <c r="L31" s="35"/>
      <c r="M31" s="35"/>
      <c r="N31" s="35"/>
      <c r="O31" s="35"/>
      <c r="P31" s="35"/>
      <c r="Q31" s="35"/>
      <c r="R31" s="34"/>
      <c r="S31" s="34"/>
    </row>
    <row r="32" spans="1:19" ht="15" customHeight="1" x14ac:dyDescent="0.2">
      <c r="A32" s="51" t="s">
        <v>50</v>
      </c>
      <c r="B32" s="50" t="s">
        <v>25</v>
      </c>
      <c r="C32" s="46">
        <v>8</v>
      </c>
      <c r="D32" s="47"/>
      <c r="E32" s="48">
        <f t="shared" si="1"/>
        <v>0</v>
      </c>
      <c r="F32" s="32"/>
      <c r="G32" s="34"/>
      <c r="H32" s="49"/>
      <c r="I32" s="49"/>
      <c r="J32" s="49"/>
      <c r="K32" s="35"/>
      <c r="L32" s="35"/>
      <c r="M32" s="35"/>
      <c r="N32" s="35"/>
      <c r="O32" s="35"/>
      <c r="P32" s="35"/>
      <c r="Q32" s="35"/>
      <c r="R32" s="34"/>
      <c r="S32" s="34"/>
    </row>
    <row r="33" spans="1:19" ht="15" customHeight="1" x14ac:dyDescent="0.2">
      <c r="A33" s="44" t="s">
        <v>51</v>
      </c>
      <c r="B33" s="45" t="s">
        <v>25</v>
      </c>
      <c r="C33" s="46">
        <v>2</v>
      </c>
      <c r="D33" s="47"/>
      <c r="E33" s="48">
        <f t="shared" si="1"/>
        <v>0</v>
      </c>
      <c r="F33" s="32"/>
      <c r="G33" s="34"/>
      <c r="H33" s="49"/>
      <c r="I33" s="49"/>
      <c r="J33" s="49"/>
      <c r="K33" s="35"/>
      <c r="L33" s="35"/>
      <c r="M33" s="35"/>
      <c r="N33" s="35"/>
      <c r="O33" s="35"/>
      <c r="P33" s="35"/>
      <c r="Q33" s="35"/>
      <c r="R33" s="34"/>
      <c r="S33" s="34"/>
    </row>
    <row r="34" spans="1:19" ht="15" customHeight="1" x14ac:dyDescent="0.2">
      <c r="A34" s="52" t="s">
        <v>52</v>
      </c>
      <c r="B34" s="45" t="s">
        <v>53</v>
      </c>
      <c r="C34" s="46">
        <v>20</v>
      </c>
      <c r="D34" s="47"/>
      <c r="E34" s="48">
        <f t="shared" si="1"/>
        <v>0</v>
      </c>
      <c r="F34" s="32"/>
      <c r="G34" s="34"/>
      <c r="H34" s="49"/>
      <c r="I34" s="49"/>
      <c r="J34" s="49"/>
      <c r="K34" s="35"/>
      <c r="L34" s="35"/>
      <c r="M34" s="35"/>
      <c r="N34" s="35"/>
      <c r="O34" s="35"/>
      <c r="P34" s="35"/>
      <c r="Q34" s="35"/>
      <c r="R34" s="34"/>
      <c r="S34" s="34"/>
    </row>
    <row r="35" spans="1:19" ht="15" customHeight="1" x14ac:dyDescent="0.2">
      <c r="A35" s="44" t="s">
        <v>54</v>
      </c>
      <c r="B35" s="45" t="s">
        <v>53</v>
      </c>
      <c r="C35" s="46">
        <v>20</v>
      </c>
      <c r="D35" s="47"/>
      <c r="E35" s="48">
        <f t="shared" si="1"/>
        <v>0</v>
      </c>
      <c r="F35" s="32"/>
      <c r="G35" s="34"/>
      <c r="H35" s="49"/>
      <c r="I35" s="49"/>
      <c r="J35" s="49"/>
      <c r="K35" s="35"/>
      <c r="L35" s="35"/>
      <c r="M35" s="35"/>
      <c r="N35" s="35"/>
      <c r="O35" s="35"/>
      <c r="P35" s="35"/>
      <c r="Q35" s="35"/>
      <c r="R35" s="34"/>
      <c r="S35" s="34"/>
    </row>
    <row r="36" spans="1:19" ht="15" customHeight="1" x14ac:dyDescent="0.2">
      <c r="A36" s="51" t="s">
        <v>55</v>
      </c>
      <c r="B36" s="50" t="s">
        <v>25</v>
      </c>
      <c r="C36" s="46">
        <v>4</v>
      </c>
      <c r="D36" s="47"/>
      <c r="E36" s="48">
        <f t="shared" si="1"/>
        <v>0</v>
      </c>
      <c r="F36" s="32"/>
      <c r="G36" s="34"/>
      <c r="H36" s="49"/>
      <c r="I36" s="49"/>
      <c r="J36" s="49"/>
      <c r="K36" s="35"/>
      <c r="L36" s="35"/>
      <c r="M36" s="35"/>
      <c r="N36" s="35"/>
      <c r="O36" s="35"/>
      <c r="P36" s="35"/>
      <c r="Q36" s="35"/>
      <c r="R36" s="34"/>
      <c r="S36" s="34"/>
    </row>
    <row r="37" spans="1:19" ht="15" customHeight="1" x14ac:dyDescent="0.2">
      <c r="A37" s="53" t="s">
        <v>56</v>
      </c>
      <c r="B37" s="50" t="s">
        <v>25</v>
      </c>
      <c r="C37" s="46">
        <v>1</v>
      </c>
      <c r="D37" s="47"/>
      <c r="E37" s="48">
        <f t="shared" si="1"/>
        <v>0</v>
      </c>
      <c r="F37" s="32"/>
      <c r="G37" s="34"/>
      <c r="H37" s="49"/>
      <c r="I37" s="49"/>
      <c r="J37" s="49"/>
      <c r="K37" s="35"/>
      <c r="L37" s="35"/>
      <c r="M37" s="35"/>
      <c r="N37" s="35"/>
      <c r="O37" s="35"/>
      <c r="P37" s="35"/>
      <c r="Q37" s="35"/>
      <c r="R37" s="34"/>
      <c r="S37" s="34"/>
    </row>
    <row r="38" spans="1:19" ht="15" customHeight="1" x14ac:dyDescent="0.2">
      <c r="A38" s="44" t="s">
        <v>57</v>
      </c>
      <c r="B38" s="45" t="s">
        <v>25</v>
      </c>
      <c r="C38" s="46">
        <v>12</v>
      </c>
      <c r="D38" s="47"/>
      <c r="E38" s="48">
        <f t="shared" si="1"/>
        <v>0</v>
      </c>
      <c r="F38" s="32"/>
      <c r="G38" s="34"/>
      <c r="H38" s="49"/>
      <c r="I38" s="49"/>
      <c r="J38" s="49"/>
      <c r="K38" s="35"/>
      <c r="L38" s="35"/>
      <c r="M38" s="35"/>
      <c r="N38" s="35"/>
      <c r="O38" s="35"/>
      <c r="P38" s="35"/>
      <c r="Q38" s="35"/>
      <c r="R38" s="34"/>
      <c r="S38" s="34"/>
    </row>
    <row r="39" spans="1:19" ht="15" customHeight="1" x14ac:dyDescent="0.2">
      <c r="A39" s="54" t="s">
        <v>58</v>
      </c>
      <c r="B39" s="45" t="s">
        <v>43</v>
      </c>
      <c r="C39" s="46">
        <v>3510</v>
      </c>
      <c r="D39" s="47"/>
      <c r="E39" s="48">
        <f t="shared" si="1"/>
        <v>0</v>
      </c>
      <c r="F39" s="32"/>
      <c r="G39" s="34"/>
      <c r="H39" s="49"/>
      <c r="I39" s="49"/>
      <c r="J39" s="49"/>
      <c r="K39" s="35"/>
      <c r="L39" s="35"/>
      <c r="M39" s="35"/>
      <c r="N39" s="35"/>
      <c r="O39" s="35"/>
      <c r="P39" s="35"/>
      <c r="Q39" s="35"/>
      <c r="R39" s="55"/>
      <c r="S39" s="35"/>
    </row>
    <row r="40" spans="1:19" ht="7.5" customHeight="1" x14ac:dyDescent="0.2">
      <c r="A40" s="56"/>
      <c r="B40" s="57"/>
      <c r="C40" s="57"/>
      <c r="D40" s="58"/>
      <c r="E40" s="59"/>
      <c r="F40" s="32"/>
      <c r="G40" s="34"/>
      <c r="H40" s="49"/>
      <c r="I40" s="35"/>
      <c r="J40" s="35"/>
      <c r="L40" s="30"/>
      <c r="M40" s="30"/>
      <c r="N40" s="30"/>
      <c r="O40" s="30"/>
      <c r="P40" s="30"/>
      <c r="Q40" s="30"/>
    </row>
    <row r="41" spans="1:19" ht="15" customHeight="1" x14ac:dyDescent="0.2">
      <c r="A41" s="52" t="s">
        <v>59</v>
      </c>
      <c r="B41" s="60" t="s">
        <v>60</v>
      </c>
      <c r="C41" s="61">
        <v>1</v>
      </c>
      <c r="D41" s="62"/>
      <c r="E41" s="48">
        <f>C41*D41</f>
        <v>0</v>
      </c>
      <c r="F41" s="32"/>
      <c r="G41" s="34"/>
      <c r="H41" s="49"/>
      <c r="I41" s="35"/>
      <c r="J41" s="35"/>
      <c r="L41" s="63"/>
      <c r="N41" s="30"/>
      <c r="O41" s="30"/>
      <c r="P41" s="30"/>
      <c r="Q41" s="30"/>
    </row>
    <row r="42" spans="1:19" ht="15" customHeight="1" x14ac:dyDescent="0.2">
      <c r="A42" s="44" t="s">
        <v>61</v>
      </c>
      <c r="B42" s="64" t="s">
        <v>60</v>
      </c>
      <c r="C42" s="46">
        <v>1</v>
      </c>
      <c r="D42" s="47"/>
      <c r="E42" s="48">
        <f t="shared" si="1"/>
        <v>0</v>
      </c>
    </row>
    <row r="43" spans="1:19" ht="15" customHeight="1" x14ac:dyDescent="0.2">
      <c r="A43" s="44" t="s">
        <v>62</v>
      </c>
      <c r="B43" s="64" t="s">
        <v>60</v>
      </c>
      <c r="C43" s="46">
        <v>1</v>
      </c>
      <c r="D43" s="47"/>
      <c r="E43" s="48">
        <f t="shared" si="1"/>
        <v>0</v>
      </c>
    </row>
    <row r="44" spans="1:19" ht="15" customHeight="1" thickBot="1" x14ac:dyDescent="0.25">
      <c r="A44" s="65"/>
      <c r="B44" s="66"/>
      <c r="C44" s="67"/>
      <c r="D44" s="68" t="s">
        <v>63</v>
      </c>
      <c r="E44" s="69">
        <f>SUM(E8:E43)</f>
        <v>0</v>
      </c>
    </row>
    <row r="45" spans="1:19" ht="15" customHeight="1" x14ac:dyDescent="0.2">
      <c r="A45" s="70" t="s">
        <v>64</v>
      </c>
      <c r="E45" s="71"/>
      <c r="K45" s="30"/>
      <c r="L45" s="30"/>
      <c r="M45" s="30"/>
      <c r="N45" s="30"/>
      <c r="O45" s="30"/>
      <c r="P45" s="30"/>
      <c r="Q45" s="30"/>
    </row>
    <row r="46" spans="1:19" ht="15" customHeight="1" x14ac:dyDescent="0.2">
      <c r="E46" s="71"/>
      <c r="K46" s="30"/>
      <c r="L46" s="30"/>
      <c r="M46" s="30"/>
      <c r="N46" s="30"/>
      <c r="O46" s="30"/>
      <c r="P46" s="30"/>
      <c r="Q46" s="30"/>
    </row>
    <row r="47" spans="1:19" ht="15" customHeight="1" x14ac:dyDescent="0.2"/>
    <row r="48" spans="1:1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sheetProtection password="A6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18-0920.01&amp;C&amp;8&amp;A&amp;R&amp;8&amp;D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16</v>
      </c>
      <c r="B2" s="28"/>
      <c r="C2" s="29"/>
      <c r="D2" s="28"/>
      <c r="E2" s="28"/>
    </row>
    <row r="3" spans="1:19" x14ac:dyDescent="0.2">
      <c r="A3" s="28" t="s">
        <v>65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66</v>
      </c>
      <c r="B8" s="45" t="s">
        <v>25</v>
      </c>
      <c r="C8" s="46">
        <v>1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26</v>
      </c>
      <c r="B9" s="45" t="s">
        <v>25</v>
      </c>
      <c r="C9" s="46">
        <v>1</v>
      </c>
      <c r="D9" s="47"/>
      <c r="E9" s="48">
        <f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51" t="s">
        <v>67</v>
      </c>
      <c r="B10" s="50" t="s">
        <v>25</v>
      </c>
      <c r="C10" s="46">
        <v>1</v>
      </c>
      <c r="D10" s="47"/>
      <c r="E10" s="48">
        <f t="shared" ref="E10:E17" si="0">C10*D10</f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51" t="s">
        <v>68</v>
      </c>
      <c r="B11" s="50" t="s">
        <v>25</v>
      </c>
      <c r="C11" s="46">
        <v>1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51" t="s">
        <v>69</v>
      </c>
      <c r="B12" s="50" t="s">
        <v>25</v>
      </c>
      <c r="C12" s="46">
        <v>1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51" t="s">
        <v>33</v>
      </c>
      <c r="B13" s="50" t="s">
        <v>25</v>
      </c>
      <c r="C13" s="46">
        <v>2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44" t="s">
        <v>70</v>
      </c>
      <c r="B14" s="45" t="s">
        <v>25</v>
      </c>
      <c r="C14" s="46">
        <v>4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34"/>
      <c r="S14" s="34"/>
    </row>
    <row r="15" spans="1:19" ht="15" customHeight="1" x14ac:dyDescent="0.2">
      <c r="A15" s="53" t="s">
        <v>35</v>
      </c>
      <c r="B15" s="50" t="s">
        <v>25</v>
      </c>
      <c r="C15" s="46">
        <v>1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34"/>
      <c r="S15" s="34"/>
    </row>
    <row r="16" spans="1:19" ht="15" customHeight="1" x14ac:dyDescent="0.2">
      <c r="A16" s="51" t="s">
        <v>71</v>
      </c>
      <c r="B16" s="50" t="s">
        <v>25</v>
      </c>
      <c r="C16" s="46">
        <v>3</v>
      </c>
      <c r="D16" s="47"/>
      <c r="E16" s="48">
        <f t="shared" si="0"/>
        <v>0</v>
      </c>
      <c r="F16" s="32"/>
      <c r="G16" s="34"/>
      <c r="H16" s="49"/>
      <c r="I16" s="49"/>
      <c r="J16" s="49"/>
      <c r="K16" s="35"/>
      <c r="L16" s="35"/>
      <c r="M16" s="35"/>
      <c r="N16" s="35"/>
      <c r="O16" s="35"/>
      <c r="P16" s="35"/>
      <c r="Q16" s="35"/>
      <c r="R16" s="34"/>
      <c r="S16" s="34"/>
    </row>
    <row r="17" spans="1:19" ht="15" customHeight="1" x14ac:dyDescent="0.2">
      <c r="A17" s="44" t="s">
        <v>72</v>
      </c>
      <c r="B17" s="50" t="s">
        <v>25</v>
      </c>
      <c r="C17" s="46">
        <v>3</v>
      </c>
      <c r="D17" s="47"/>
      <c r="E17" s="48">
        <f t="shared" si="0"/>
        <v>0</v>
      </c>
      <c r="F17" s="32"/>
      <c r="G17" s="34"/>
      <c r="H17" s="49"/>
      <c r="I17" s="49"/>
      <c r="J17" s="49"/>
      <c r="K17" s="35"/>
      <c r="L17" s="35"/>
      <c r="M17" s="35"/>
      <c r="N17" s="35"/>
      <c r="O17" s="35"/>
      <c r="P17" s="35"/>
      <c r="Q17" s="35"/>
      <c r="R17" s="34"/>
      <c r="S17" s="34"/>
    </row>
    <row r="18" spans="1:19" ht="15" customHeight="1" thickBot="1" x14ac:dyDescent="0.25">
      <c r="A18" s="65"/>
      <c r="B18" s="66"/>
      <c r="C18" s="67"/>
      <c r="D18" s="72" t="s">
        <v>73</v>
      </c>
      <c r="E18" s="69">
        <f>SUM(E8:E17)</f>
        <v>0</v>
      </c>
    </row>
    <row r="19" spans="1:19" ht="15" customHeight="1" x14ac:dyDescent="0.2">
      <c r="A19" s="70"/>
    </row>
    <row r="20" spans="1:19" ht="15" customHeight="1" x14ac:dyDescent="0.2"/>
    <row r="21" spans="1:19" ht="15" customHeight="1" x14ac:dyDescent="0.2"/>
    <row r="22" spans="1:19" ht="15" customHeight="1" x14ac:dyDescent="0.2"/>
    <row r="23" spans="1:19" ht="15" customHeight="1" x14ac:dyDescent="0.2"/>
    <row r="24" spans="1:19" ht="15" customHeight="1" x14ac:dyDescent="0.2"/>
    <row r="25" spans="1:19" ht="15" customHeight="1" x14ac:dyDescent="0.2"/>
    <row r="26" spans="1:19" ht="15" customHeight="1" x14ac:dyDescent="0.2"/>
    <row r="27" spans="1:19" ht="15" customHeight="1" x14ac:dyDescent="0.2"/>
    <row r="28" spans="1:19" ht="15" customHeight="1" x14ac:dyDescent="0.2"/>
    <row r="29" spans="1:19" ht="15" customHeight="1" x14ac:dyDescent="0.2"/>
    <row r="30" spans="1:19" ht="15" customHeight="1" x14ac:dyDescent="0.2"/>
    <row r="31" spans="1:19" ht="15" customHeight="1" x14ac:dyDescent="0.2"/>
    <row r="32" spans="1:19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BB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18-0920.01&amp;C&amp;8&amp;A&amp;R&amp;8&amp;D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74</v>
      </c>
      <c r="B2" s="28"/>
      <c r="C2" s="29"/>
      <c r="D2" s="28"/>
      <c r="E2" s="28"/>
    </row>
    <row r="3" spans="1:19" x14ac:dyDescent="0.2">
      <c r="A3" s="28" t="s">
        <v>17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24</v>
      </c>
      <c r="B8" s="45" t="s">
        <v>25</v>
      </c>
      <c r="C8" s="46">
        <v>2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75</v>
      </c>
      <c r="B9" s="45" t="s">
        <v>25</v>
      </c>
      <c r="C9" s="46">
        <v>1</v>
      </c>
      <c r="D9" s="47"/>
      <c r="E9" s="48">
        <f t="shared" ref="E9:E46" si="0"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44" t="s">
        <v>27</v>
      </c>
      <c r="B10" s="45" t="s">
        <v>25</v>
      </c>
      <c r="C10" s="46">
        <v>2</v>
      </c>
      <c r="D10" s="47"/>
      <c r="E10" s="48">
        <f t="shared" si="0"/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44" t="s">
        <v>76</v>
      </c>
      <c r="B11" s="45" t="s">
        <v>25</v>
      </c>
      <c r="C11" s="46">
        <v>1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44" t="s">
        <v>77</v>
      </c>
      <c r="B12" s="45" t="s">
        <v>25</v>
      </c>
      <c r="C12" s="46">
        <v>1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44" t="s">
        <v>78</v>
      </c>
      <c r="B13" s="45" t="s">
        <v>25</v>
      </c>
      <c r="C13" s="46">
        <v>1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44" t="s">
        <v>28</v>
      </c>
      <c r="B14" s="45" t="s">
        <v>25</v>
      </c>
      <c r="C14" s="46">
        <v>6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34"/>
      <c r="S14" s="34"/>
    </row>
    <row r="15" spans="1:19" ht="15" customHeight="1" x14ac:dyDescent="0.2">
      <c r="A15" s="44" t="s">
        <v>30</v>
      </c>
      <c r="B15" s="45" t="s">
        <v>25</v>
      </c>
      <c r="C15" s="46">
        <v>4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34"/>
      <c r="S15" s="34"/>
    </row>
    <row r="16" spans="1:19" ht="15" customHeight="1" x14ac:dyDescent="0.2">
      <c r="A16" s="44" t="s">
        <v>31</v>
      </c>
      <c r="B16" s="45" t="s">
        <v>25</v>
      </c>
      <c r="C16" s="46">
        <v>4</v>
      </c>
      <c r="D16" s="47"/>
      <c r="E16" s="48">
        <f t="shared" si="0"/>
        <v>0</v>
      </c>
      <c r="F16" s="32"/>
      <c r="G16" s="34"/>
      <c r="H16" s="49"/>
      <c r="I16" s="49"/>
      <c r="J16" s="49"/>
      <c r="K16" s="35"/>
      <c r="L16" s="35"/>
      <c r="M16" s="35"/>
      <c r="N16" s="35"/>
      <c r="O16" s="35"/>
      <c r="P16" s="35"/>
      <c r="Q16" s="35"/>
      <c r="R16" s="34"/>
      <c r="S16" s="34"/>
    </row>
    <row r="17" spans="1:19" ht="15" customHeight="1" x14ac:dyDescent="0.2">
      <c r="A17" s="44" t="s">
        <v>79</v>
      </c>
      <c r="B17" s="45" t="s">
        <v>25</v>
      </c>
      <c r="C17" s="46">
        <v>2</v>
      </c>
      <c r="D17" s="47"/>
      <c r="E17" s="48">
        <f t="shared" si="0"/>
        <v>0</v>
      </c>
      <c r="F17" s="32"/>
      <c r="G17" s="34"/>
      <c r="H17" s="49"/>
      <c r="I17" s="49"/>
      <c r="J17" s="49"/>
      <c r="K17" s="35"/>
      <c r="L17" s="35"/>
      <c r="M17" s="35"/>
      <c r="N17" s="35"/>
      <c r="O17" s="35"/>
      <c r="P17" s="35"/>
      <c r="Q17" s="35"/>
      <c r="R17" s="34"/>
      <c r="S17" s="34"/>
    </row>
    <row r="18" spans="1:19" ht="15" customHeight="1" x14ac:dyDescent="0.2">
      <c r="A18" s="44" t="s">
        <v>80</v>
      </c>
      <c r="B18" s="45" t="s">
        <v>25</v>
      </c>
      <c r="C18" s="46">
        <v>2</v>
      </c>
      <c r="D18" s="47"/>
      <c r="E18" s="48">
        <f t="shared" si="0"/>
        <v>0</v>
      </c>
      <c r="F18" s="32"/>
      <c r="G18" s="34"/>
      <c r="H18" s="49"/>
      <c r="I18" s="49"/>
      <c r="J18" s="49"/>
      <c r="K18" s="35"/>
      <c r="L18" s="35"/>
      <c r="M18" s="35"/>
      <c r="N18" s="35"/>
      <c r="O18" s="35"/>
      <c r="P18" s="35"/>
      <c r="Q18" s="35"/>
      <c r="R18" s="34"/>
      <c r="S18" s="34"/>
    </row>
    <row r="19" spans="1:19" ht="15" customHeight="1" x14ac:dyDescent="0.2">
      <c r="A19" s="44" t="s">
        <v>34</v>
      </c>
      <c r="B19" s="45" t="s">
        <v>25</v>
      </c>
      <c r="C19" s="46">
        <v>3</v>
      </c>
      <c r="D19" s="47"/>
      <c r="E19" s="48">
        <f t="shared" si="0"/>
        <v>0</v>
      </c>
      <c r="F19" s="32"/>
      <c r="G19" s="34"/>
      <c r="H19" s="49"/>
      <c r="I19" s="49"/>
      <c r="J19" s="49"/>
      <c r="K19" s="35"/>
      <c r="L19" s="35"/>
      <c r="M19" s="35"/>
      <c r="N19" s="35"/>
      <c r="O19" s="35"/>
      <c r="P19" s="35"/>
      <c r="Q19" s="35"/>
      <c r="R19" s="34"/>
      <c r="S19" s="34"/>
    </row>
    <row r="20" spans="1:19" ht="15" customHeight="1" x14ac:dyDescent="0.2">
      <c r="A20" s="44" t="s">
        <v>81</v>
      </c>
      <c r="B20" s="45" t="s">
        <v>25</v>
      </c>
      <c r="C20" s="46">
        <v>6</v>
      </c>
      <c r="D20" s="47"/>
      <c r="E20" s="48">
        <f t="shared" si="0"/>
        <v>0</v>
      </c>
      <c r="F20" s="32"/>
      <c r="G20" s="34"/>
      <c r="H20" s="49"/>
      <c r="I20" s="49"/>
      <c r="J20" s="49"/>
      <c r="K20" s="35"/>
      <c r="L20" s="35"/>
      <c r="M20" s="35"/>
      <c r="N20" s="35"/>
      <c r="O20" s="35"/>
      <c r="P20" s="35"/>
      <c r="Q20" s="35"/>
      <c r="R20" s="34"/>
      <c r="S20" s="34"/>
    </row>
    <row r="21" spans="1:19" ht="15" customHeight="1" x14ac:dyDescent="0.2">
      <c r="A21" s="44" t="s">
        <v>82</v>
      </c>
      <c r="B21" s="45" t="s">
        <v>25</v>
      </c>
      <c r="C21" s="46">
        <v>1</v>
      </c>
      <c r="D21" s="47"/>
      <c r="E21" s="48">
        <f t="shared" si="0"/>
        <v>0</v>
      </c>
      <c r="F21" s="32"/>
      <c r="G21" s="34"/>
      <c r="H21" s="49"/>
      <c r="I21" s="49"/>
      <c r="J21" s="49"/>
      <c r="K21" s="35"/>
      <c r="L21" s="35"/>
      <c r="M21" s="35"/>
      <c r="N21" s="35"/>
      <c r="O21" s="35"/>
      <c r="P21" s="35"/>
      <c r="Q21" s="35"/>
      <c r="R21" s="34"/>
      <c r="S21" s="34"/>
    </row>
    <row r="22" spans="1:19" ht="15" customHeight="1" x14ac:dyDescent="0.2">
      <c r="A22" s="44" t="s">
        <v>37</v>
      </c>
      <c r="B22" s="45" t="s">
        <v>25</v>
      </c>
      <c r="C22" s="46">
        <v>2</v>
      </c>
      <c r="D22" s="47"/>
      <c r="E22" s="48">
        <f t="shared" si="0"/>
        <v>0</v>
      </c>
      <c r="F22" s="32"/>
      <c r="G22" s="34"/>
      <c r="H22" s="49"/>
      <c r="I22" s="49"/>
      <c r="J22" s="49"/>
      <c r="K22" s="35"/>
      <c r="L22" s="35"/>
      <c r="M22" s="35"/>
      <c r="N22" s="35"/>
      <c r="O22" s="35"/>
      <c r="P22" s="35"/>
      <c r="Q22" s="35"/>
      <c r="R22" s="34"/>
      <c r="S22" s="34"/>
    </row>
    <row r="23" spans="1:19" ht="15" customHeight="1" x14ac:dyDescent="0.2">
      <c r="A23" s="44" t="s">
        <v>39</v>
      </c>
      <c r="B23" s="45" t="s">
        <v>25</v>
      </c>
      <c r="C23" s="46">
        <v>3</v>
      </c>
      <c r="D23" s="47"/>
      <c r="E23" s="48">
        <f t="shared" si="0"/>
        <v>0</v>
      </c>
      <c r="F23" s="32"/>
      <c r="G23" s="34"/>
      <c r="H23" s="49"/>
      <c r="I23" s="49"/>
      <c r="J23" s="49"/>
      <c r="K23" s="35"/>
      <c r="L23" s="35"/>
      <c r="M23" s="35"/>
      <c r="N23" s="35"/>
      <c r="O23" s="35"/>
      <c r="P23" s="35"/>
      <c r="Q23" s="35"/>
      <c r="R23" s="34"/>
      <c r="S23" s="34"/>
    </row>
    <row r="24" spans="1:19" ht="15" customHeight="1" x14ac:dyDescent="0.2">
      <c r="A24" s="44" t="s">
        <v>83</v>
      </c>
      <c r="B24" s="45" t="s">
        <v>25</v>
      </c>
      <c r="C24" s="46">
        <v>2</v>
      </c>
      <c r="D24" s="47"/>
      <c r="E24" s="48">
        <f t="shared" si="0"/>
        <v>0</v>
      </c>
      <c r="F24" s="32"/>
      <c r="G24" s="34"/>
      <c r="H24" s="49"/>
      <c r="I24" s="49"/>
      <c r="J24" s="49"/>
      <c r="K24" s="35"/>
      <c r="L24" s="35"/>
      <c r="M24" s="35"/>
      <c r="N24" s="35"/>
      <c r="O24" s="35"/>
      <c r="P24" s="35"/>
      <c r="Q24" s="35"/>
      <c r="R24" s="34"/>
      <c r="S24" s="34"/>
    </row>
    <row r="25" spans="1:19" ht="15" customHeight="1" x14ac:dyDescent="0.2">
      <c r="A25" s="44" t="s">
        <v>40</v>
      </c>
      <c r="B25" s="45" t="s">
        <v>25</v>
      </c>
      <c r="C25" s="46">
        <v>9</v>
      </c>
      <c r="D25" s="47"/>
      <c r="E25" s="48">
        <f t="shared" si="0"/>
        <v>0</v>
      </c>
      <c r="F25" s="32"/>
      <c r="G25" s="34"/>
      <c r="H25" s="49"/>
      <c r="I25" s="49"/>
      <c r="J25" s="49"/>
      <c r="K25" s="35"/>
      <c r="L25" s="35"/>
      <c r="M25" s="35"/>
      <c r="N25" s="35"/>
      <c r="O25" s="35"/>
      <c r="P25" s="35"/>
      <c r="Q25" s="35"/>
      <c r="R25" s="34"/>
      <c r="S25" s="34"/>
    </row>
    <row r="26" spans="1:19" ht="15" customHeight="1" x14ac:dyDescent="0.2">
      <c r="A26" s="44" t="s">
        <v>84</v>
      </c>
      <c r="B26" s="45" t="s">
        <v>25</v>
      </c>
      <c r="C26" s="46">
        <v>1</v>
      </c>
      <c r="D26" s="47"/>
      <c r="E26" s="48">
        <f t="shared" si="0"/>
        <v>0</v>
      </c>
      <c r="F26" s="32"/>
      <c r="G26" s="34"/>
      <c r="H26" s="49"/>
      <c r="I26" s="49"/>
      <c r="J26" s="49"/>
      <c r="K26" s="35"/>
      <c r="L26" s="35"/>
      <c r="M26" s="35"/>
      <c r="N26" s="35"/>
      <c r="O26" s="35"/>
      <c r="P26" s="35"/>
      <c r="Q26" s="35"/>
      <c r="R26" s="34"/>
      <c r="S26" s="34"/>
    </row>
    <row r="27" spans="1:19" ht="15" customHeight="1" x14ac:dyDescent="0.2">
      <c r="A27" s="44" t="s">
        <v>41</v>
      </c>
      <c r="B27" s="45" t="s">
        <v>25</v>
      </c>
      <c r="C27" s="46">
        <v>3</v>
      </c>
      <c r="D27" s="47"/>
      <c r="E27" s="48">
        <f t="shared" si="0"/>
        <v>0</v>
      </c>
      <c r="F27" s="32"/>
      <c r="G27" s="34"/>
      <c r="H27" s="49"/>
      <c r="I27" s="49"/>
      <c r="J27" s="49"/>
      <c r="K27" s="35"/>
      <c r="L27" s="35"/>
      <c r="M27" s="35"/>
      <c r="N27" s="35"/>
      <c r="O27" s="35"/>
      <c r="P27" s="35"/>
      <c r="Q27" s="35"/>
      <c r="R27" s="34"/>
      <c r="S27" s="34"/>
    </row>
    <row r="28" spans="1:19" ht="15" customHeight="1" x14ac:dyDescent="0.2">
      <c r="A28" s="44" t="s">
        <v>42</v>
      </c>
      <c r="B28" s="45" t="s">
        <v>43</v>
      </c>
      <c r="C28" s="46">
        <v>80</v>
      </c>
      <c r="D28" s="47"/>
      <c r="E28" s="48">
        <f t="shared" si="0"/>
        <v>0</v>
      </c>
      <c r="F28" s="32"/>
      <c r="G28" s="34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4"/>
      <c r="S28" s="34"/>
    </row>
    <row r="29" spans="1:19" ht="15" customHeight="1" x14ac:dyDescent="0.2">
      <c r="A29" s="44" t="s">
        <v>45</v>
      </c>
      <c r="B29" s="45" t="s">
        <v>43</v>
      </c>
      <c r="C29" s="46">
        <f>25+160+15+230</f>
        <v>430</v>
      </c>
      <c r="D29" s="47"/>
      <c r="E29" s="48">
        <f t="shared" si="0"/>
        <v>0</v>
      </c>
      <c r="F29" s="32"/>
      <c r="G29" s="34"/>
      <c r="H29" s="49"/>
      <c r="I29" s="49"/>
      <c r="J29" s="49"/>
      <c r="K29" s="35"/>
      <c r="L29" s="35"/>
      <c r="M29" s="35"/>
      <c r="N29" s="35"/>
      <c r="O29" s="35"/>
      <c r="P29" s="35"/>
      <c r="Q29" s="35"/>
      <c r="R29" s="34"/>
      <c r="S29" s="34"/>
    </row>
    <row r="30" spans="1:19" ht="15" customHeight="1" x14ac:dyDescent="0.2">
      <c r="A30" s="44" t="s">
        <v>85</v>
      </c>
      <c r="B30" s="50" t="s">
        <v>43</v>
      </c>
      <c r="C30" s="46">
        <f>115</f>
        <v>115</v>
      </c>
      <c r="D30" s="47"/>
      <c r="E30" s="48">
        <f t="shared" si="0"/>
        <v>0</v>
      </c>
      <c r="F30" s="32"/>
      <c r="G30" s="34"/>
      <c r="H30" s="49"/>
      <c r="I30" s="49"/>
      <c r="J30" s="49"/>
      <c r="K30" s="35"/>
      <c r="L30" s="35"/>
      <c r="M30" s="35"/>
      <c r="N30" s="35"/>
      <c r="O30" s="35"/>
      <c r="P30" s="35"/>
      <c r="Q30" s="35"/>
      <c r="R30" s="34"/>
      <c r="S30" s="34"/>
    </row>
    <row r="31" spans="1:19" ht="15" customHeight="1" x14ac:dyDescent="0.2">
      <c r="A31" s="44" t="s">
        <v>47</v>
      </c>
      <c r="B31" s="45" t="s">
        <v>43</v>
      </c>
      <c r="C31" s="46">
        <f>25+160+15+230</f>
        <v>430</v>
      </c>
      <c r="D31" s="47"/>
      <c r="E31" s="48">
        <f t="shared" si="0"/>
        <v>0</v>
      </c>
      <c r="F31" s="32"/>
      <c r="G31" s="34"/>
      <c r="H31" s="49"/>
      <c r="I31" s="49"/>
      <c r="J31" s="49"/>
      <c r="K31" s="35"/>
      <c r="L31" s="35"/>
      <c r="M31" s="35"/>
      <c r="N31" s="35"/>
      <c r="O31" s="35"/>
      <c r="P31" s="35"/>
      <c r="Q31" s="35"/>
      <c r="R31" s="34"/>
      <c r="S31" s="34"/>
    </row>
    <row r="32" spans="1:19" ht="15" customHeight="1" x14ac:dyDescent="0.2">
      <c r="A32" s="51" t="s">
        <v>48</v>
      </c>
      <c r="B32" s="50" t="s">
        <v>25</v>
      </c>
      <c r="C32" s="46">
        <f>1</f>
        <v>1</v>
      </c>
      <c r="D32" s="47"/>
      <c r="E32" s="48">
        <f t="shared" si="0"/>
        <v>0</v>
      </c>
      <c r="F32" s="32"/>
      <c r="G32" s="34"/>
      <c r="H32" s="49"/>
      <c r="I32" s="49"/>
      <c r="J32" s="49"/>
      <c r="K32" s="35"/>
      <c r="L32" s="35"/>
      <c r="M32" s="35"/>
      <c r="N32" s="35"/>
      <c r="O32" s="35"/>
      <c r="P32" s="35"/>
      <c r="Q32" s="35"/>
      <c r="R32" s="34"/>
      <c r="S32" s="34"/>
    </row>
    <row r="33" spans="1:19" ht="15" customHeight="1" x14ac:dyDescent="0.2">
      <c r="A33" s="51" t="s">
        <v>49</v>
      </c>
      <c r="B33" s="50" t="s">
        <v>25</v>
      </c>
      <c r="C33" s="46">
        <f>2+1+2+1</f>
        <v>6</v>
      </c>
      <c r="D33" s="47"/>
      <c r="E33" s="48">
        <f t="shared" si="0"/>
        <v>0</v>
      </c>
      <c r="F33" s="32"/>
      <c r="G33" s="34"/>
      <c r="H33" s="49"/>
      <c r="I33" s="49"/>
      <c r="J33" s="49"/>
      <c r="K33" s="35"/>
      <c r="L33" s="35"/>
      <c r="M33" s="35"/>
      <c r="N33" s="35"/>
      <c r="O33" s="35"/>
      <c r="P33" s="35"/>
      <c r="Q33" s="35"/>
      <c r="R33" s="34"/>
      <c r="S33" s="34"/>
    </row>
    <row r="34" spans="1:19" ht="15" customHeight="1" x14ac:dyDescent="0.2">
      <c r="A34" s="44" t="s">
        <v>86</v>
      </c>
      <c r="B34" s="50" t="s">
        <v>25</v>
      </c>
      <c r="C34" s="46">
        <f>1</f>
        <v>1</v>
      </c>
      <c r="D34" s="47"/>
      <c r="E34" s="48">
        <f t="shared" si="0"/>
        <v>0</v>
      </c>
      <c r="F34" s="32"/>
      <c r="G34" s="34"/>
      <c r="H34" s="49"/>
      <c r="I34" s="49"/>
      <c r="J34" s="49"/>
      <c r="K34" s="35"/>
      <c r="L34" s="35"/>
      <c r="M34" s="35"/>
      <c r="N34" s="35"/>
      <c r="O34" s="35"/>
      <c r="P34" s="35"/>
      <c r="Q34" s="35"/>
      <c r="R34" s="34"/>
      <c r="S34" s="34"/>
    </row>
    <row r="35" spans="1:19" ht="15" customHeight="1" x14ac:dyDescent="0.2">
      <c r="A35" s="51" t="s">
        <v>50</v>
      </c>
      <c r="B35" s="50" t="s">
        <v>25</v>
      </c>
      <c r="C35" s="46">
        <f>3</f>
        <v>3</v>
      </c>
      <c r="D35" s="47"/>
      <c r="E35" s="48">
        <f t="shared" si="0"/>
        <v>0</v>
      </c>
      <c r="F35" s="32"/>
      <c r="G35" s="34"/>
      <c r="H35" s="49"/>
      <c r="I35" s="49"/>
      <c r="J35" s="49"/>
      <c r="K35" s="35"/>
      <c r="L35" s="35"/>
      <c r="M35" s="35"/>
      <c r="N35" s="35"/>
      <c r="O35" s="35"/>
      <c r="P35" s="35"/>
      <c r="Q35" s="35"/>
      <c r="R35" s="34"/>
      <c r="S35" s="34"/>
    </row>
    <row r="36" spans="1:19" ht="15" customHeight="1" x14ac:dyDescent="0.2">
      <c r="A36" s="52" t="s">
        <v>52</v>
      </c>
      <c r="B36" s="45" t="s">
        <v>53</v>
      </c>
      <c r="C36" s="46">
        <v>10</v>
      </c>
      <c r="D36" s="47"/>
      <c r="E36" s="48">
        <f t="shared" si="0"/>
        <v>0</v>
      </c>
      <c r="F36" s="32"/>
      <c r="G36" s="34"/>
      <c r="H36" s="49"/>
      <c r="I36" s="49"/>
      <c r="J36" s="49"/>
      <c r="K36" s="35"/>
      <c r="L36" s="35"/>
      <c r="M36" s="35"/>
      <c r="N36" s="35"/>
      <c r="O36" s="35"/>
      <c r="P36" s="35"/>
      <c r="Q36" s="35"/>
      <c r="R36" s="34"/>
      <c r="S36" s="34"/>
    </row>
    <row r="37" spans="1:19" ht="15" customHeight="1" x14ac:dyDescent="0.2">
      <c r="A37" s="44" t="s">
        <v>54</v>
      </c>
      <c r="B37" s="45" t="s">
        <v>53</v>
      </c>
      <c r="C37" s="46">
        <v>10</v>
      </c>
      <c r="D37" s="47"/>
      <c r="E37" s="48">
        <f t="shared" si="0"/>
        <v>0</v>
      </c>
      <c r="F37" s="32"/>
      <c r="G37" s="34"/>
      <c r="H37" s="49"/>
      <c r="I37" s="49"/>
      <c r="J37" s="49"/>
      <c r="K37" s="35"/>
      <c r="L37" s="35"/>
      <c r="M37" s="35"/>
      <c r="N37" s="35"/>
      <c r="O37" s="35"/>
      <c r="P37" s="35"/>
      <c r="Q37" s="35"/>
      <c r="R37" s="34"/>
      <c r="S37" s="34"/>
    </row>
    <row r="38" spans="1:19" ht="15" customHeight="1" x14ac:dyDescent="0.2">
      <c r="A38" s="44" t="s">
        <v>92</v>
      </c>
      <c r="B38" s="45" t="s">
        <v>25</v>
      </c>
      <c r="C38" s="46">
        <v>4</v>
      </c>
      <c r="D38" s="47"/>
      <c r="E38" s="48">
        <f t="shared" si="0"/>
        <v>0</v>
      </c>
      <c r="F38" s="32"/>
      <c r="G38" s="34"/>
      <c r="H38" s="49"/>
      <c r="I38" s="49"/>
      <c r="J38" s="49"/>
      <c r="K38" s="35"/>
      <c r="L38" s="35"/>
      <c r="M38" s="35"/>
      <c r="N38" s="35"/>
      <c r="O38" s="35"/>
      <c r="P38" s="35"/>
      <c r="Q38" s="35"/>
      <c r="R38" s="34"/>
      <c r="S38" s="34"/>
    </row>
    <row r="39" spans="1:19" ht="15" customHeight="1" x14ac:dyDescent="0.2">
      <c r="A39" s="44" t="s">
        <v>57</v>
      </c>
      <c r="B39" s="45" t="s">
        <v>25</v>
      </c>
      <c r="C39" s="46">
        <f>9</f>
        <v>9</v>
      </c>
      <c r="D39" s="47"/>
      <c r="E39" s="48">
        <f t="shared" si="0"/>
        <v>0</v>
      </c>
      <c r="F39" s="32"/>
      <c r="G39" s="34"/>
      <c r="H39" s="49"/>
      <c r="I39" s="49"/>
      <c r="J39" s="49"/>
      <c r="K39" s="35"/>
      <c r="L39" s="35"/>
      <c r="M39" s="35"/>
      <c r="N39" s="35"/>
      <c r="O39" s="35"/>
      <c r="P39" s="35"/>
      <c r="Q39" s="35"/>
      <c r="R39" s="34"/>
      <c r="S39" s="34"/>
    </row>
    <row r="40" spans="1:19" ht="15" customHeight="1" x14ac:dyDescent="0.2">
      <c r="A40" s="44" t="s">
        <v>87</v>
      </c>
      <c r="B40" s="45" t="s">
        <v>25</v>
      </c>
      <c r="C40" s="46">
        <f>3</f>
        <v>3</v>
      </c>
      <c r="D40" s="47"/>
      <c r="E40" s="48">
        <f t="shared" si="0"/>
        <v>0</v>
      </c>
      <c r="F40" s="32"/>
      <c r="G40" s="34"/>
      <c r="H40" s="49"/>
      <c r="I40" s="49"/>
      <c r="J40" s="49"/>
      <c r="K40" s="35"/>
      <c r="L40" s="35"/>
      <c r="M40" s="35"/>
      <c r="N40" s="35"/>
      <c r="O40" s="35"/>
      <c r="P40" s="35"/>
      <c r="Q40" s="35"/>
      <c r="R40" s="34"/>
      <c r="S40" s="34"/>
    </row>
    <row r="41" spans="1:19" ht="15" customHeight="1" x14ac:dyDescent="0.2">
      <c r="A41" s="54" t="s">
        <v>58</v>
      </c>
      <c r="B41" s="45" t="s">
        <v>43</v>
      </c>
      <c r="C41" s="46">
        <v>2985</v>
      </c>
      <c r="D41" s="47"/>
      <c r="E41" s="48">
        <f t="shared" si="0"/>
        <v>0</v>
      </c>
      <c r="F41" s="32"/>
      <c r="G41" s="34"/>
      <c r="H41" s="49"/>
      <c r="I41" s="49"/>
      <c r="J41" s="49"/>
      <c r="K41" s="35"/>
      <c r="L41" s="35"/>
      <c r="M41" s="35"/>
      <c r="N41" s="35"/>
      <c r="O41" s="35"/>
      <c r="P41" s="35"/>
      <c r="Q41" s="35"/>
      <c r="R41" s="55"/>
      <c r="S41" s="35"/>
    </row>
    <row r="42" spans="1:19" ht="7.5" customHeight="1" x14ac:dyDescent="0.2">
      <c r="A42" s="56"/>
      <c r="B42" s="57"/>
      <c r="C42" s="57"/>
      <c r="D42" s="58"/>
      <c r="E42" s="59"/>
      <c r="F42" s="32"/>
      <c r="G42" s="34"/>
      <c r="H42" s="49"/>
      <c r="I42" s="35"/>
      <c r="J42" s="35"/>
      <c r="L42" s="30"/>
      <c r="M42" s="30"/>
      <c r="N42" s="30"/>
      <c r="O42" s="30"/>
      <c r="P42" s="30"/>
      <c r="Q42" s="30"/>
    </row>
    <row r="43" spans="1:19" ht="15" customHeight="1" x14ac:dyDescent="0.2">
      <c r="A43" s="52" t="s">
        <v>59</v>
      </c>
      <c r="B43" s="60" t="s">
        <v>60</v>
      </c>
      <c r="C43" s="61">
        <v>1</v>
      </c>
      <c r="D43" s="62"/>
      <c r="E43" s="48">
        <f>C43*D43</f>
        <v>0</v>
      </c>
      <c r="F43" s="32"/>
      <c r="G43" s="34"/>
      <c r="H43" s="49"/>
      <c r="I43" s="35"/>
      <c r="J43" s="35"/>
      <c r="L43" s="63"/>
      <c r="N43" s="30"/>
      <c r="O43" s="30"/>
      <c r="P43" s="30"/>
      <c r="Q43" s="30"/>
    </row>
    <row r="44" spans="1:19" ht="15" customHeight="1" x14ac:dyDescent="0.2">
      <c r="A44" s="44" t="s">
        <v>88</v>
      </c>
      <c r="B44" s="64" t="s">
        <v>60</v>
      </c>
      <c r="C44" s="46">
        <v>1</v>
      </c>
      <c r="D44" s="73">
        <v>7500</v>
      </c>
      <c r="E44" s="48">
        <f t="shared" si="0"/>
        <v>7500</v>
      </c>
    </row>
    <row r="45" spans="1:19" ht="15" customHeight="1" x14ac:dyDescent="0.2">
      <c r="A45" s="44" t="s">
        <v>61</v>
      </c>
      <c r="B45" s="64" t="s">
        <v>60</v>
      </c>
      <c r="C45" s="46">
        <v>1</v>
      </c>
      <c r="D45" s="47"/>
      <c r="E45" s="48">
        <f t="shared" si="0"/>
        <v>0</v>
      </c>
    </row>
    <row r="46" spans="1:19" ht="15" customHeight="1" x14ac:dyDescent="0.2">
      <c r="A46" s="44" t="s">
        <v>62</v>
      </c>
      <c r="B46" s="64" t="s">
        <v>60</v>
      </c>
      <c r="C46" s="46">
        <v>1</v>
      </c>
      <c r="D46" s="47"/>
      <c r="E46" s="48">
        <f t="shared" si="0"/>
        <v>0</v>
      </c>
    </row>
    <row r="47" spans="1:19" ht="15" customHeight="1" thickBot="1" x14ac:dyDescent="0.25">
      <c r="A47" s="65"/>
      <c r="B47" s="66"/>
      <c r="C47" s="67"/>
      <c r="D47" s="68" t="s">
        <v>63</v>
      </c>
      <c r="E47" s="69">
        <f>SUM(E8:E46)</f>
        <v>7500</v>
      </c>
    </row>
    <row r="48" spans="1:19" ht="15" customHeight="1" x14ac:dyDescent="0.2">
      <c r="A48" s="70" t="s">
        <v>64</v>
      </c>
      <c r="E48" s="71"/>
      <c r="K48" s="30"/>
      <c r="L48" s="30"/>
      <c r="M48" s="30"/>
      <c r="N48" s="30"/>
      <c r="O48" s="30"/>
      <c r="P48" s="30"/>
      <c r="Q48" s="30"/>
    </row>
    <row r="49" spans="5:17" ht="15" customHeight="1" x14ac:dyDescent="0.2">
      <c r="E49" s="71"/>
      <c r="K49" s="30"/>
      <c r="L49" s="30"/>
      <c r="M49" s="30"/>
      <c r="N49" s="30"/>
      <c r="O49" s="30"/>
      <c r="P49" s="30"/>
      <c r="Q49" s="30"/>
    </row>
    <row r="50" spans="5:17" ht="15" customHeight="1" x14ac:dyDescent="0.2"/>
    <row r="51" spans="5:17" ht="15" customHeight="1" x14ac:dyDescent="0.2"/>
    <row r="52" spans="5:17" ht="15" customHeight="1" x14ac:dyDescent="0.2"/>
    <row r="53" spans="5:17" ht="15" customHeight="1" x14ac:dyDescent="0.2"/>
    <row r="54" spans="5:17" ht="15" customHeight="1" x14ac:dyDescent="0.2"/>
    <row r="55" spans="5:17" ht="15" customHeight="1" x14ac:dyDescent="0.2"/>
    <row r="56" spans="5:17" ht="15" customHeight="1" x14ac:dyDescent="0.2"/>
    <row r="57" spans="5:17" ht="15" customHeight="1" x14ac:dyDescent="0.2"/>
    <row r="58" spans="5:17" ht="15" customHeight="1" x14ac:dyDescent="0.2"/>
    <row r="59" spans="5:17" ht="15" customHeight="1" x14ac:dyDescent="0.2"/>
  </sheetData>
  <sheetProtection password="A6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18-0920.02&amp;C&amp;8&amp;A&amp;R&amp;8&amp;D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74</v>
      </c>
      <c r="B2" s="28"/>
      <c r="C2" s="29"/>
      <c r="D2" s="28"/>
      <c r="E2" s="28"/>
    </row>
    <row r="3" spans="1:19" x14ac:dyDescent="0.2">
      <c r="A3" s="28" t="s">
        <v>65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66</v>
      </c>
      <c r="B8" s="45" t="s">
        <v>25</v>
      </c>
      <c r="C8" s="46">
        <v>2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89</v>
      </c>
      <c r="B9" s="45" t="s">
        <v>25</v>
      </c>
      <c r="C9" s="46">
        <v>1</v>
      </c>
      <c r="D9" s="47"/>
      <c r="E9" s="48">
        <f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51" t="s">
        <v>90</v>
      </c>
      <c r="B10" s="50" t="s">
        <v>25</v>
      </c>
      <c r="C10" s="46">
        <v>1</v>
      </c>
      <c r="D10" s="47"/>
      <c r="E10" s="48">
        <f t="shared" ref="E10:E20" si="0">C10*D10</f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51" t="s">
        <v>67</v>
      </c>
      <c r="B11" s="50" t="s">
        <v>25</v>
      </c>
      <c r="C11" s="46">
        <v>2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51" t="s">
        <v>91</v>
      </c>
      <c r="B12" s="50" t="s">
        <v>25</v>
      </c>
      <c r="C12" s="46">
        <v>1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51" t="s">
        <v>78</v>
      </c>
      <c r="B13" s="50" t="s">
        <v>25</v>
      </c>
      <c r="C13" s="46">
        <v>1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44" t="s">
        <v>68</v>
      </c>
      <c r="B14" s="45" t="s">
        <v>25</v>
      </c>
      <c r="C14" s="46">
        <v>5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34"/>
      <c r="S14" s="34"/>
    </row>
    <row r="15" spans="1:19" ht="15" customHeight="1" x14ac:dyDescent="0.2">
      <c r="A15" s="53" t="s">
        <v>69</v>
      </c>
      <c r="B15" s="50" t="s">
        <v>25</v>
      </c>
      <c r="C15" s="46">
        <v>3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34"/>
      <c r="S15" s="34"/>
    </row>
    <row r="16" spans="1:19" ht="15" customHeight="1" x14ac:dyDescent="0.2">
      <c r="A16" s="51" t="s">
        <v>80</v>
      </c>
      <c r="B16" s="50" t="s">
        <v>25</v>
      </c>
      <c r="C16" s="46">
        <v>2</v>
      </c>
      <c r="D16" s="47"/>
      <c r="E16" s="48">
        <f t="shared" si="0"/>
        <v>0</v>
      </c>
      <c r="F16" s="32"/>
      <c r="G16" s="34"/>
      <c r="H16" s="49"/>
      <c r="I16" s="49"/>
      <c r="J16" s="49"/>
      <c r="K16" s="35"/>
      <c r="L16" s="35"/>
      <c r="M16" s="35"/>
      <c r="N16" s="35"/>
      <c r="O16" s="35"/>
      <c r="P16" s="35"/>
      <c r="Q16" s="35"/>
      <c r="R16" s="34"/>
      <c r="S16" s="34"/>
    </row>
    <row r="17" spans="1:19" ht="15" customHeight="1" x14ac:dyDescent="0.2">
      <c r="A17" s="53" t="s">
        <v>82</v>
      </c>
      <c r="B17" s="50" t="s">
        <v>25</v>
      </c>
      <c r="C17" s="46">
        <v>1</v>
      </c>
      <c r="D17" s="47"/>
      <c r="E17" s="48">
        <f t="shared" si="0"/>
        <v>0</v>
      </c>
      <c r="F17" s="32"/>
      <c r="G17" s="34"/>
      <c r="H17" s="49"/>
      <c r="I17" s="49"/>
      <c r="J17" s="49"/>
      <c r="K17" s="35"/>
      <c r="L17" s="35"/>
      <c r="M17" s="35"/>
      <c r="N17" s="35"/>
      <c r="O17" s="35"/>
      <c r="P17" s="35"/>
      <c r="Q17" s="35"/>
      <c r="R17" s="34"/>
      <c r="S17" s="34"/>
    </row>
    <row r="18" spans="1:19" ht="15" customHeight="1" x14ac:dyDescent="0.2">
      <c r="A18" s="51" t="s">
        <v>70</v>
      </c>
      <c r="B18" s="50" t="s">
        <v>25</v>
      </c>
      <c r="C18" s="46">
        <v>6</v>
      </c>
      <c r="D18" s="47"/>
      <c r="E18" s="48">
        <f t="shared" si="0"/>
        <v>0</v>
      </c>
      <c r="F18" s="32"/>
      <c r="G18" s="34"/>
      <c r="H18" s="49"/>
      <c r="I18" s="49"/>
      <c r="J18" s="49"/>
      <c r="K18" s="35"/>
      <c r="L18" s="35"/>
      <c r="M18" s="35"/>
      <c r="N18" s="35"/>
      <c r="O18" s="35"/>
      <c r="P18" s="35"/>
      <c r="Q18" s="35"/>
      <c r="R18" s="34"/>
      <c r="S18" s="34"/>
    </row>
    <row r="19" spans="1:19" ht="15" customHeight="1" x14ac:dyDescent="0.2">
      <c r="A19" s="51" t="s">
        <v>71</v>
      </c>
      <c r="B19" s="50" t="s">
        <v>25</v>
      </c>
      <c r="C19" s="46">
        <v>3</v>
      </c>
      <c r="D19" s="47"/>
      <c r="E19" s="48">
        <f t="shared" si="0"/>
        <v>0</v>
      </c>
      <c r="F19" s="32"/>
      <c r="G19" s="34"/>
      <c r="H19" s="49"/>
      <c r="I19" s="49"/>
      <c r="J19" s="49"/>
      <c r="K19" s="35"/>
      <c r="L19" s="35"/>
      <c r="M19" s="35"/>
      <c r="N19" s="35"/>
      <c r="O19" s="35"/>
      <c r="P19" s="35"/>
      <c r="Q19" s="35"/>
      <c r="R19" s="34"/>
      <c r="S19" s="34"/>
    </row>
    <row r="20" spans="1:19" ht="15" customHeight="1" x14ac:dyDescent="0.2">
      <c r="A20" s="44" t="s">
        <v>92</v>
      </c>
      <c r="B20" s="50" t="s">
        <v>25</v>
      </c>
      <c r="C20" s="46">
        <v>3</v>
      </c>
      <c r="D20" s="47"/>
      <c r="E20" s="48">
        <f t="shared" si="0"/>
        <v>0</v>
      </c>
      <c r="F20" s="32"/>
      <c r="G20" s="34"/>
      <c r="H20" s="49"/>
      <c r="I20" s="49"/>
      <c r="J20" s="49"/>
      <c r="K20" s="35"/>
      <c r="L20" s="35"/>
      <c r="M20" s="35"/>
      <c r="N20" s="35"/>
      <c r="O20" s="35"/>
      <c r="P20" s="35"/>
      <c r="Q20" s="35"/>
      <c r="R20" s="55"/>
      <c r="S20" s="35"/>
    </row>
    <row r="21" spans="1:19" ht="15" customHeight="1" thickBot="1" x14ac:dyDescent="0.25">
      <c r="A21" s="65"/>
      <c r="B21" s="66"/>
      <c r="C21" s="67"/>
      <c r="D21" s="72" t="s">
        <v>73</v>
      </c>
      <c r="E21" s="69">
        <f>SUM(E8:E20)</f>
        <v>0</v>
      </c>
    </row>
    <row r="22" spans="1:19" ht="15" customHeight="1" x14ac:dyDescent="0.2">
      <c r="A22" s="70"/>
    </row>
    <row r="23" spans="1:19" ht="15" customHeight="1" x14ac:dyDescent="0.2"/>
    <row r="24" spans="1:19" ht="15" customHeight="1" x14ac:dyDescent="0.2"/>
    <row r="25" spans="1:19" ht="15" customHeight="1" x14ac:dyDescent="0.2"/>
    <row r="26" spans="1:19" ht="15" customHeight="1" x14ac:dyDescent="0.2"/>
    <row r="27" spans="1:19" ht="15" customHeight="1" x14ac:dyDescent="0.2"/>
    <row r="28" spans="1:19" ht="15" customHeight="1" x14ac:dyDescent="0.2"/>
    <row r="29" spans="1:19" ht="15" customHeight="1" x14ac:dyDescent="0.2"/>
    <row r="30" spans="1:19" ht="15" customHeight="1" x14ac:dyDescent="0.2"/>
    <row r="31" spans="1:19" ht="15" customHeight="1" x14ac:dyDescent="0.2"/>
    <row r="32" spans="1:1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sheetProtection password="BB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18-0920.02&amp;C&amp;8&amp;A&amp;R&amp;8&amp;D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93</v>
      </c>
      <c r="B2" s="28"/>
      <c r="C2" s="29"/>
      <c r="D2" s="28"/>
      <c r="E2" s="28"/>
    </row>
    <row r="3" spans="1:19" x14ac:dyDescent="0.2">
      <c r="A3" s="28" t="s">
        <v>17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24</v>
      </c>
      <c r="B8" s="45" t="s">
        <v>25</v>
      </c>
      <c r="C8" s="46">
        <v>1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94</v>
      </c>
      <c r="B9" s="45" t="s">
        <v>25</v>
      </c>
      <c r="C9" s="46">
        <v>1</v>
      </c>
      <c r="D9" s="47"/>
      <c r="E9" s="48">
        <f t="shared" ref="E9:E38" si="0"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44" t="s">
        <v>77</v>
      </c>
      <c r="B10" s="45" t="s">
        <v>25</v>
      </c>
      <c r="C10" s="46">
        <v>1</v>
      </c>
      <c r="D10" s="47"/>
      <c r="E10" s="48">
        <f t="shared" si="0"/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44" t="s">
        <v>95</v>
      </c>
      <c r="B11" s="45" t="s">
        <v>25</v>
      </c>
      <c r="C11" s="46">
        <v>1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44" t="s">
        <v>34</v>
      </c>
      <c r="B12" s="45" t="s">
        <v>25</v>
      </c>
      <c r="C12" s="46">
        <v>1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44" t="s">
        <v>96</v>
      </c>
      <c r="B13" s="45" t="s">
        <v>25</v>
      </c>
      <c r="C13" s="46">
        <v>3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44" t="s">
        <v>39</v>
      </c>
      <c r="B14" s="45" t="s">
        <v>25</v>
      </c>
      <c r="C14" s="46">
        <v>2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34"/>
      <c r="S14" s="34"/>
    </row>
    <row r="15" spans="1:19" ht="15" customHeight="1" x14ac:dyDescent="0.2">
      <c r="A15" s="44" t="s">
        <v>41</v>
      </c>
      <c r="B15" s="45" t="s">
        <v>25</v>
      </c>
      <c r="C15" s="46">
        <v>1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34"/>
      <c r="S15" s="34"/>
    </row>
    <row r="16" spans="1:19" ht="15" customHeight="1" x14ac:dyDescent="0.2">
      <c r="A16" s="44" t="s">
        <v>45</v>
      </c>
      <c r="B16" s="45" t="s">
        <v>43</v>
      </c>
      <c r="C16" s="46">
        <f>20+215+215</f>
        <v>450</v>
      </c>
      <c r="D16" s="47"/>
      <c r="E16" s="48">
        <f t="shared" si="0"/>
        <v>0</v>
      </c>
      <c r="F16" s="32"/>
      <c r="G16" s="34"/>
      <c r="H16" s="49"/>
      <c r="I16" s="49"/>
      <c r="J16" s="49"/>
      <c r="K16" s="35"/>
      <c r="L16" s="35"/>
      <c r="M16" s="35"/>
      <c r="N16" s="35"/>
      <c r="O16" s="35"/>
      <c r="P16" s="35"/>
      <c r="Q16" s="35"/>
      <c r="R16" s="34"/>
      <c r="S16" s="34"/>
    </row>
    <row r="17" spans="1:19" ht="15" customHeight="1" x14ac:dyDescent="0.2">
      <c r="A17" s="44" t="s">
        <v>85</v>
      </c>
      <c r="B17" s="50" t="s">
        <v>43</v>
      </c>
      <c r="C17" s="46">
        <f>150</f>
        <v>150</v>
      </c>
      <c r="D17" s="47"/>
      <c r="E17" s="48">
        <f t="shared" si="0"/>
        <v>0</v>
      </c>
      <c r="F17" s="32"/>
      <c r="G17" s="34"/>
      <c r="H17" s="49"/>
      <c r="I17" s="49"/>
      <c r="J17" s="49"/>
      <c r="K17" s="35"/>
      <c r="L17" s="35"/>
      <c r="M17" s="35"/>
      <c r="N17" s="35"/>
      <c r="O17" s="35"/>
      <c r="P17" s="35"/>
      <c r="Q17" s="35"/>
      <c r="R17" s="34"/>
      <c r="S17" s="34"/>
    </row>
    <row r="18" spans="1:19" ht="15" customHeight="1" x14ac:dyDescent="0.2">
      <c r="A18" s="44" t="s">
        <v>47</v>
      </c>
      <c r="B18" s="45" t="s">
        <v>43</v>
      </c>
      <c r="C18" s="46">
        <f>20+215+215</f>
        <v>450</v>
      </c>
      <c r="D18" s="47"/>
      <c r="E18" s="48">
        <f t="shared" si="0"/>
        <v>0</v>
      </c>
      <c r="F18" s="32"/>
      <c r="G18" s="34"/>
      <c r="H18" s="49"/>
      <c r="I18" s="49"/>
      <c r="J18" s="49"/>
      <c r="K18" s="35"/>
      <c r="L18" s="35"/>
      <c r="M18" s="35"/>
      <c r="N18" s="35"/>
      <c r="O18" s="35"/>
      <c r="P18" s="35"/>
      <c r="Q18" s="35"/>
      <c r="R18" s="34"/>
      <c r="S18" s="34"/>
    </row>
    <row r="19" spans="1:19" ht="15" customHeight="1" x14ac:dyDescent="0.2">
      <c r="A19" s="51" t="s">
        <v>48</v>
      </c>
      <c r="B19" s="50" t="s">
        <v>25</v>
      </c>
      <c r="C19" s="46">
        <f>1</f>
        <v>1</v>
      </c>
      <c r="D19" s="47"/>
      <c r="E19" s="48">
        <f t="shared" si="0"/>
        <v>0</v>
      </c>
      <c r="F19" s="32"/>
      <c r="G19" s="34"/>
      <c r="H19" s="49"/>
      <c r="I19" s="49"/>
      <c r="J19" s="49"/>
      <c r="K19" s="35"/>
      <c r="L19" s="35"/>
      <c r="M19" s="35"/>
      <c r="N19" s="35"/>
      <c r="O19" s="35"/>
      <c r="P19" s="35"/>
      <c r="Q19" s="35"/>
      <c r="R19" s="34"/>
      <c r="S19" s="34"/>
    </row>
    <row r="20" spans="1:19" ht="15" customHeight="1" x14ac:dyDescent="0.2">
      <c r="A20" s="51" t="s">
        <v>49</v>
      </c>
      <c r="B20" s="50" t="s">
        <v>25</v>
      </c>
      <c r="C20" s="46">
        <f>1</f>
        <v>1</v>
      </c>
      <c r="D20" s="47"/>
      <c r="E20" s="48">
        <f t="shared" si="0"/>
        <v>0</v>
      </c>
      <c r="F20" s="32"/>
      <c r="G20" s="34"/>
      <c r="H20" s="49"/>
      <c r="I20" s="49"/>
      <c r="J20" s="49"/>
      <c r="K20" s="35"/>
      <c r="L20" s="35"/>
      <c r="M20" s="35"/>
      <c r="N20" s="35"/>
      <c r="O20" s="35"/>
      <c r="P20" s="35"/>
      <c r="Q20" s="35"/>
      <c r="R20" s="34"/>
      <c r="S20" s="34"/>
    </row>
    <row r="21" spans="1:19" ht="15" customHeight="1" x14ac:dyDescent="0.2">
      <c r="A21" s="51" t="s">
        <v>50</v>
      </c>
      <c r="B21" s="50" t="s">
        <v>25</v>
      </c>
      <c r="C21" s="46">
        <f>2</f>
        <v>2</v>
      </c>
      <c r="D21" s="47"/>
      <c r="E21" s="48">
        <f t="shared" si="0"/>
        <v>0</v>
      </c>
      <c r="F21" s="32"/>
      <c r="G21" s="34"/>
      <c r="H21" s="49"/>
      <c r="I21" s="49"/>
      <c r="J21" s="49"/>
      <c r="K21" s="35"/>
      <c r="L21" s="35"/>
      <c r="M21" s="35"/>
      <c r="N21" s="35"/>
      <c r="O21" s="35"/>
      <c r="P21" s="35"/>
      <c r="Q21" s="35"/>
      <c r="R21" s="34"/>
      <c r="S21" s="34"/>
    </row>
    <row r="22" spans="1:19" ht="15" customHeight="1" x14ac:dyDescent="0.2">
      <c r="A22" s="52" t="s">
        <v>52</v>
      </c>
      <c r="B22" s="45" t="s">
        <v>53</v>
      </c>
      <c r="C22" s="46">
        <v>15</v>
      </c>
      <c r="D22" s="47"/>
      <c r="E22" s="48">
        <f t="shared" si="0"/>
        <v>0</v>
      </c>
      <c r="F22" s="32"/>
      <c r="G22" s="34"/>
      <c r="H22" s="49"/>
      <c r="I22" s="49"/>
      <c r="J22" s="49"/>
      <c r="K22" s="35"/>
      <c r="L22" s="35"/>
      <c r="M22" s="35"/>
      <c r="N22" s="35"/>
      <c r="O22" s="35"/>
      <c r="P22" s="35"/>
      <c r="Q22" s="35"/>
      <c r="R22" s="34"/>
      <c r="S22" s="34"/>
    </row>
    <row r="23" spans="1:19" ht="15" customHeight="1" x14ac:dyDescent="0.2">
      <c r="A23" s="44" t="s">
        <v>54</v>
      </c>
      <c r="B23" s="45" t="s">
        <v>53</v>
      </c>
      <c r="C23" s="46">
        <v>15</v>
      </c>
      <c r="D23" s="47"/>
      <c r="E23" s="48">
        <f t="shared" si="0"/>
        <v>0</v>
      </c>
      <c r="F23" s="32"/>
      <c r="G23" s="34"/>
      <c r="H23" s="49"/>
      <c r="I23" s="49"/>
      <c r="J23" s="49"/>
      <c r="K23" s="35"/>
      <c r="L23" s="35"/>
      <c r="M23" s="35"/>
      <c r="N23" s="35"/>
      <c r="O23" s="35"/>
      <c r="P23" s="35"/>
      <c r="Q23" s="35"/>
      <c r="R23" s="34"/>
      <c r="S23" s="34"/>
    </row>
    <row r="24" spans="1:19" ht="15" customHeight="1" x14ac:dyDescent="0.2">
      <c r="A24" s="44" t="s">
        <v>97</v>
      </c>
      <c r="B24" s="50" t="s">
        <v>25</v>
      </c>
      <c r="C24" s="46">
        <v>1</v>
      </c>
      <c r="D24" s="47"/>
      <c r="E24" s="48">
        <f t="shared" si="0"/>
        <v>0</v>
      </c>
      <c r="F24" s="32"/>
      <c r="G24" s="34"/>
      <c r="H24" s="49"/>
      <c r="I24" s="49"/>
      <c r="J24" s="49"/>
      <c r="K24" s="35"/>
      <c r="L24" s="35"/>
      <c r="M24" s="35"/>
      <c r="N24" s="35"/>
      <c r="O24" s="35"/>
      <c r="P24" s="35"/>
      <c r="Q24" s="35"/>
      <c r="R24" s="34"/>
      <c r="S24" s="34"/>
    </row>
    <row r="25" spans="1:19" ht="15" customHeight="1" x14ac:dyDescent="0.2">
      <c r="A25" s="44" t="s">
        <v>98</v>
      </c>
      <c r="B25" s="45" t="s">
        <v>25</v>
      </c>
      <c r="C25" s="46">
        <v>4</v>
      </c>
      <c r="D25" s="47"/>
      <c r="E25" s="48">
        <f t="shared" si="0"/>
        <v>0</v>
      </c>
      <c r="F25" s="32"/>
      <c r="G25" s="34"/>
      <c r="H25" s="49"/>
      <c r="I25" s="49"/>
      <c r="J25" s="49"/>
      <c r="K25" s="35"/>
      <c r="L25" s="35"/>
      <c r="M25" s="35"/>
      <c r="N25" s="35"/>
      <c r="O25" s="35"/>
      <c r="P25" s="35"/>
      <c r="Q25" s="35"/>
      <c r="R25" s="34"/>
      <c r="S25" s="34"/>
    </row>
    <row r="26" spans="1:19" ht="15" customHeight="1" x14ac:dyDescent="0.2">
      <c r="A26" s="51" t="s">
        <v>99</v>
      </c>
      <c r="B26" s="45" t="s">
        <v>43</v>
      </c>
      <c r="C26" s="61">
        <v>600</v>
      </c>
      <c r="D26" s="47"/>
      <c r="E26" s="48">
        <f t="shared" si="0"/>
        <v>0</v>
      </c>
      <c r="F26" s="32"/>
      <c r="G26" s="34"/>
      <c r="H26" s="49"/>
      <c r="I26" s="49"/>
      <c r="J26" s="49"/>
      <c r="K26" s="35"/>
      <c r="L26" s="35"/>
      <c r="M26" s="35"/>
      <c r="N26" s="35"/>
      <c r="O26" s="35"/>
      <c r="P26" s="35"/>
      <c r="Q26" s="35"/>
      <c r="R26" s="34"/>
      <c r="S26" s="34"/>
    </row>
    <row r="27" spans="1:19" ht="15" customHeight="1" x14ac:dyDescent="0.2">
      <c r="A27" s="52" t="s">
        <v>100</v>
      </c>
      <c r="B27" s="45" t="s">
        <v>25</v>
      </c>
      <c r="C27" s="61">
        <v>6</v>
      </c>
      <c r="D27" s="47"/>
      <c r="E27" s="48">
        <f t="shared" si="0"/>
        <v>0</v>
      </c>
      <c r="F27" s="32"/>
      <c r="G27" s="34"/>
      <c r="H27" s="49"/>
      <c r="I27" s="49"/>
      <c r="J27" s="49"/>
      <c r="K27" s="35"/>
      <c r="L27" s="35"/>
      <c r="M27" s="35"/>
      <c r="N27" s="35"/>
      <c r="O27" s="35"/>
      <c r="P27" s="35"/>
      <c r="Q27" s="35"/>
      <c r="R27" s="34"/>
      <c r="S27" s="34"/>
    </row>
    <row r="28" spans="1:19" ht="15" customHeight="1" x14ac:dyDescent="0.2">
      <c r="A28" s="74" t="s">
        <v>101</v>
      </c>
      <c r="B28" s="50" t="s">
        <v>25</v>
      </c>
      <c r="C28" s="46">
        <v>1</v>
      </c>
      <c r="D28" s="47"/>
      <c r="E28" s="48">
        <f t="shared" si="0"/>
        <v>0</v>
      </c>
      <c r="F28" s="32"/>
      <c r="G28" s="34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4"/>
      <c r="S28" s="34"/>
    </row>
    <row r="29" spans="1:19" ht="15" customHeight="1" x14ac:dyDescent="0.2">
      <c r="A29" s="51" t="s">
        <v>102</v>
      </c>
      <c r="B29" s="45" t="s">
        <v>25</v>
      </c>
      <c r="C29" s="61">
        <v>1</v>
      </c>
      <c r="D29" s="47"/>
      <c r="E29" s="48">
        <f t="shared" si="0"/>
        <v>0</v>
      </c>
      <c r="F29" s="32"/>
      <c r="G29" s="34"/>
      <c r="H29" s="49"/>
      <c r="I29" s="49"/>
      <c r="J29" s="49"/>
      <c r="K29" s="35"/>
      <c r="L29" s="35"/>
      <c r="M29" s="35"/>
      <c r="N29" s="35"/>
      <c r="O29" s="35"/>
      <c r="P29" s="35"/>
      <c r="Q29" s="35"/>
      <c r="R29" s="34"/>
      <c r="S29" s="34"/>
    </row>
    <row r="30" spans="1:19" ht="15" customHeight="1" x14ac:dyDescent="0.2">
      <c r="A30" s="44" t="s">
        <v>57</v>
      </c>
      <c r="B30" s="45" t="s">
        <v>25</v>
      </c>
      <c r="C30" s="46">
        <v>15</v>
      </c>
      <c r="D30" s="47"/>
      <c r="E30" s="48">
        <f t="shared" si="0"/>
        <v>0</v>
      </c>
      <c r="F30" s="32"/>
      <c r="G30" s="34"/>
      <c r="H30" s="49"/>
      <c r="I30" s="49"/>
      <c r="J30" s="49"/>
      <c r="K30" s="35"/>
      <c r="L30" s="35"/>
      <c r="M30" s="35"/>
      <c r="N30" s="35"/>
      <c r="O30" s="35"/>
      <c r="P30" s="35"/>
      <c r="Q30" s="35"/>
      <c r="R30" s="34"/>
      <c r="S30" s="34"/>
    </row>
    <row r="31" spans="1:19" ht="15" customHeight="1" x14ac:dyDescent="0.2">
      <c r="A31" s="44" t="s">
        <v>103</v>
      </c>
      <c r="B31" s="45" t="s">
        <v>25</v>
      </c>
      <c r="C31" s="46">
        <v>3</v>
      </c>
      <c r="D31" s="47"/>
      <c r="E31" s="48">
        <f t="shared" si="0"/>
        <v>0</v>
      </c>
      <c r="F31" s="32"/>
      <c r="G31" s="34"/>
      <c r="H31" s="49"/>
      <c r="I31" s="49"/>
      <c r="J31" s="49"/>
      <c r="K31" s="35"/>
      <c r="L31" s="35"/>
      <c r="M31" s="35"/>
      <c r="N31" s="35"/>
      <c r="O31" s="35"/>
      <c r="P31" s="35"/>
      <c r="Q31" s="35"/>
      <c r="R31" s="34"/>
      <c r="S31" s="34"/>
    </row>
    <row r="32" spans="1:19" ht="15" customHeight="1" x14ac:dyDescent="0.2">
      <c r="A32" s="44" t="s">
        <v>87</v>
      </c>
      <c r="B32" s="45" t="s">
        <v>25</v>
      </c>
      <c r="C32" s="46">
        <v>6</v>
      </c>
      <c r="D32" s="47"/>
      <c r="E32" s="48">
        <f t="shared" si="0"/>
        <v>0</v>
      </c>
      <c r="F32" s="32"/>
      <c r="G32" s="34"/>
      <c r="H32" s="49"/>
      <c r="I32" s="49"/>
      <c r="J32" s="49"/>
      <c r="K32" s="35"/>
      <c r="L32" s="35"/>
      <c r="M32" s="35"/>
      <c r="N32" s="35"/>
      <c r="O32" s="35"/>
      <c r="P32" s="35"/>
      <c r="Q32" s="35"/>
      <c r="R32" s="34"/>
      <c r="S32" s="34"/>
    </row>
    <row r="33" spans="1:19" ht="15" customHeight="1" x14ac:dyDescent="0.2">
      <c r="A33" s="54" t="s">
        <v>58</v>
      </c>
      <c r="B33" s="45" t="s">
        <v>43</v>
      </c>
      <c r="C33" s="46">
        <v>3195</v>
      </c>
      <c r="D33" s="47"/>
      <c r="E33" s="48">
        <f t="shared" si="0"/>
        <v>0</v>
      </c>
      <c r="F33" s="32"/>
      <c r="G33" s="34"/>
      <c r="H33" s="49"/>
      <c r="I33" s="49"/>
      <c r="J33" s="49"/>
      <c r="K33" s="35"/>
      <c r="L33" s="35"/>
      <c r="M33" s="35"/>
      <c r="N33" s="35"/>
      <c r="O33" s="35"/>
      <c r="P33" s="35"/>
      <c r="Q33" s="35"/>
      <c r="R33" s="55"/>
      <c r="S33" s="35"/>
    </row>
    <row r="34" spans="1:19" ht="7.5" customHeight="1" x14ac:dyDescent="0.2">
      <c r="A34" s="56"/>
      <c r="B34" s="57"/>
      <c r="C34" s="57"/>
      <c r="D34" s="58"/>
      <c r="E34" s="59"/>
      <c r="F34" s="32"/>
      <c r="G34" s="34"/>
      <c r="H34" s="49"/>
      <c r="I34" s="35"/>
      <c r="J34" s="35"/>
      <c r="L34" s="30"/>
      <c r="M34" s="30"/>
      <c r="N34" s="30"/>
      <c r="O34" s="30"/>
      <c r="P34" s="30"/>
      <c r="Q34" s="30"/>
    </row>
    <row r="35" spans="1:19" ht="15" customHeight="1" x14ac:dyDescent="0.2">
      <c r="A35" s="52" t="s">
        <v>59</v>
      </c>
      <c r="B35" s="60" t="s">
        <v>60</v>
      </c>
      <c r="C35" s="61">
        <v>1</v>
      </c>
      <c r="D35" s="62"/>
      <c r="E35" s="48">
        <f>C35*D35</f>
        <v>0</v>
      </c>
      <c r="F35" s="32"/>
      <c r="G35" s="34"/>
      <c r="H35" s="49"/>
      <c r="I35" s="35"/>
      <c r="J35" s="35"/>
      <c r="L35" s="63"/>
      <c r="N35" s="30"/>
      <c r="O35" s="30"/>
      <c r="P35" s="30"/>
      <c r="Q35" s="30"/>
    </row>
    <row r="36" spans="1:19" ht="15" customHeight="1" x14ac:dyDescent="0.2">
      <c r="A36" s="44" t="s">
        <v>88</v>
      </c>
      <c r="B36" s="64" t="s">
        <v>60</v>
      </c>
      <c r="C36" s="46">
        <v>1</v>
      </c>
      <c r="D36" s="73">
        <v>8500</v>
      </c>
      <c r="E36" s="48">
        <f t="shared" si="0"/>
        <v>8500</v>
      </c>
    </row>
    <row r="37" spans="1:19" ht="15" customHeight="1" x14ac:dyDescent="0.2">
      <c r="A37" s="44" t="s">
        <v>61</v>
      </c>
      <c r="B37" s="64" t="s">
        <v>60</v>
      </c>
      <c r="C37" s="46">
        <v>1</v>
      </c>
      <c r="D37" s="47"/>
      <c r="E37" s="48">
        <f t="shared" si="0"/>
        <v>0</v>
      </c>
    </row>
    <row r="38" spans="1:19" ht="15" customHeight="1" x14ac:dyDescent="0.2">
      <c r="A38" s="44" t="s">
        <v>62</v>
      </c>
      <c r="B38" s="64" t="s">
        <v>60</v>
      </c>
      <c r="C38" s="46">
        <v>1</v>
      </c>
      <c r="D38" s="47"/>
      <c r="E38" s="48">
        <f t="shared" si="0"/>
        <v>0</v>
      </c>
    </row>
    <row r="39" spans="1:19" ht="15" customHeight="1" thickBot="1" x14ac:dyDescent="0.25">
      <c r="A39" s="65"/>
      <c r="B39" s="66"/>
      <c r="C39" s="67"/>
      <c r="D39" s="68" t="s">
        <v>63</v>
      </c>
      <c r="E39" s="69">
        <f>SUM(E8:E38)</f>
        <v>8500</v>
      </c>
    </row>
    <row r="40" spans="1:19" ht="15" customHeight="1" x14ac:dyDescent="0.2">
      <c r="A40" s="70" t="s">
        <v>64</v>
      </c>
      <c r="E40" s="71"/>
      <c r="K40" s="30"/>
      <c r="L40" s="30"/>
      <c r="M40" s="30"/>
      <c r="N40" s="30"/>
      <c r="O40" s="30"/>
      <c r="P40" s="30"/>
      <c r="Q40" s="30"/>
    </row>
    <row r="41" spans="1:19" ht="15" customHeight="1" x14ac:dyDescent="0.2">
      <c r="E41" s="71"/>
      <c r="K41" s="30"/>
      <c r="L41" s="30"/>
      <c r="M41" s="30"/>
      <c r="N41" s="30"/>
      <c r="O41" s="30"/>
      <c r="P41" s="30"/>
      <c r="Q41" s="30"/>
    </row>
    <row r="42" spans="1:19" ht="15" customHeight="1" x14ac:dyDescent="0.2"/>
    <row r="43" spans="1:19" ht="15" customHeight="1" x14ac:dyDescent="0.2"/>
    <row r="44" spans="1:19" ht="15" customHeight="1" x14ac:dyDescent="0.2"/>
    <row r="45" spans="1:19" ht="15" customHeight="1" x14ac:dyDescent="0.2"/>
    <row r="46" spans="1:19" ht="15" customHeight="1" x14ac:dyDescent="0.2"/>
    <row r="47" spans="1:19" ht="15" customHeight="1" x14ac:dyDescent="0.2"/>
    <row r="48" spans="1:19" ht="15" customHeight="1" x14ac:dyDescent="0.2"/>
    <row r="49" ht="15" customHeight="1" x14ac:dyDescent="0.2"/>
    <row r="50" ht="15" customHeight="1" x14ac:dyDescent="0.2"/>
    <row r="51" ht="15" customHeight="1" x14ac:dyDescent="0.2"/>
  </sheetData>
  <sheetProtection password="A6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18-0920.03&amp;C&amp;8&amp;A&amp;R&amp;8&amp;D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selection activeCell="D8" sqref="D8"/>
    </sheetView>
  </sheetViews>
  <sheetFormatPr defaultRowHeight="12.75" x14ac:dyDescent="0.2"/>
  <cols>
    <col min="1" max="1" width="38.5703125" style="30" customWidth="1"/>
    <col min="2" max="2" width="8.5703125" style="32" customWidth="1"/>
    <col min="3" max="3" width="11.7109375" style="33" customWidth="1"/>
    <col min="4" max="4" width="11.7109375" style="30" customWidth="1"/>
    <col min="5" max="5" width="12.7109375" style="30" customWidth="1"/>
    <col min="6" max="6" width="10.7109375" style="30" customWidth="1"/>
    <col min="7" max="7" width="9.140625" style="30"/>
    <col min="8" max="10" width="11.7109375" style="30" customWidth="1"/>
    <col min="11" max="14" width="11.7109375" style="31" customWidth="1"/>
    <col min="15" max="15" width="13" style="31" customWidth="1"/>
    <col min="16" max="17" width="11.7109375" style="31" customWidth="1"/>
    <col min="18" max="18" width="12.42578125" style="30" customWidth="1"/>
    <col min="19" max="19" width="11.7109375" style="30" customWidth="1"/>
    <col min="20" max="16384" width="9.140625" style="30"/>
  </cols>
  <sheetData>
    <row r="1" spans="1:19" x14ac:dyDescent="0.2">
      <c r="A1" s="27" t="s">
        <v>9</v>
      </c>
      <c r="B1" s="28"/>
      <c r="C1" s="29"/>
      <c r="D1" s="28"/>
      <c r="E1" s="28"/>
    </row>
    <row r="2" spans="1:19" x14ac:dyDescent="0.2">
      <c r="A2" s="27" t="s">
        <v>93</v>
      </c>
      <c r="B2" s="28"/>
      <c r="C2" s="29"/>
      <c r="D2" s="28"/>
      <c r="E2" s="28"/>
    </row>
    <row r="3" spans="1:19" x14ac:dyDescent="0.2">
      <c r="A3" s="28" t="s">
        <v>65</v>
      </c>
      <c r="B3" s="28"/>
      <c r="C3" s="29"/>
      <c r="D3" s="28"/>
      <c r="E3" s="28"/>
    </row>
    <row r="4" spans="1:19" x14ac:dyDescent="0.2">
      <c r="A4" s="28"/>
      <c r="B4" s="28"/>
      <c r="C4" s="29"/>
      <c r="D4" s="28"/>
      <c r="E4" s="28"/>
    </row>
    <row r="5" spans="1:19" ht="13.5" thickBot="1" x14ac:dyDescent="0.25">
      <c r="F5" s="32"/>
      <c r="G5" s="34"/>
      <c r="H5" s="34"/>
      <c r="I5" s="34"/>
      <c r="J5" s="34"/>
      <c r="K5" s="35"/>
      <c r="L5" s="35"/>
      <c r="M5" s="35"/>
      <c r="N5" s="35"/>
      <c r="O5" s="35"/>
    </row>
    <row r="6" spans="1:19" x14ac:dyDescent="0.2">
      <c r="A6" s="36"/>
      <c r="B6" s="37"/>
      <c r="C6" s="38"/>
      <c r="D6" s="37" t="s">
        <v>18</v>
      </c>
      <c r="E6" s="37" t="s">
        <v>19</v>
      </c>
      <c r="F6" s="32"/>
      <c r="G6" s="34"/>
      <c r="H6" s="39"/>
      <c r="I6" s="39"/>
      <c r="J6" s="39"/>
      <c r="K6" s="39"/>
      <c r="L6" s="39"/>
      <c r="M6" s="39"/>
      <c r="N6" s="39"/>
      <c r="O6" s="39"/>
      <c r="P6" s="35"/>
      <c r="Q6" s="35"/>
      <c r="R6" s="34"/>
      <c r="S6" s="34"/>
    </row>
    <row r="7" spans="1:19" ht="13.5" thickBot="1" x14ac:dyDescent="0.25">
      <c r="A7" s="40" t="s">
        <v>20</v>
      </c>
      <c r="B7" s="41" t="s">
        <v>18</v>
      </c>
      <c r="C7" s="42" t="s">
        <v>21</v>
      </c>
      <c r="D7" s="41" t="s">
        <v>22</v>
      </c>
      <c r="E7" s="41" t="s">
        <v>23</v>
      </c>
      <c r="F7" s="32"/>
      <c r="G7" s="34"/>
      <c r="H7" s="43"/>
      <c r="I7" s="43"/>
      <c r="J7" s="43"/>
      <c r="K7" s="35"/>
      <c r="L7" s="39"/>
      <c r="M7" s="35"/>
      <c r="N7" s="39"/>
      <c r="O7" s="35"/>
      <c r="P7" s="35"/>
      <c r="Q7" s="35"/>
      <c r="R7" s="34"/>
      <c r="S7" s="34"/>
    </row>
    <row r="8" spans="1:19" ht="15" customHeight="1" x14ac:dyDescent="0.2">
      <c r="A8" s="44" t="s">
        <v>66</v>
      </c>
      <c r="B8" s="45" t="s">
        <v>25</v>
      </c>
      <c r="C8" s="46">
        <v>1</v>
      </c>
      <c r="D8" s="47"/>
      <c r="E8" s="48">
        <f>C8*D8</f>
        <v>0</v>
      </c>
      <c r="F8" s="32"/>
      <c r="G8" s="34"/>
      <c r="H8" s="49"/>
      <c r="I8" s="49"/>
      <c r="J8" s="49"/>
      <c r="K8" s="35"/>
      <c r="L8" s="35"/>
      <c r="M8" s="35"/>
      <c r="N8" s="35"/>
      <c r="O8" s="35"/>
      <c r="P8" s="35"/>
      <c r="Q8" s="35"/>
      <c r="R8" s="34"/>
      <c r="S8" s="34"/>
    </row>
    <row r="9" spans="1:19" ht="15" customHeight="1" x14ac:dyDescent="0.2">
      <c r="A9" s="44" t="s">
        <v>104</v>
      </c>
      <c r="B9" s="45" t="s">
        <v>25</v>
      </c>
      <c r="C9" s="46">
        <v>1</v>
      </c>
      <c r="D9" s="47"/>
      <c r="E9" s="48">
        <f>C9*D9</f>
        <v>0</v>
      </c>
      <c r="F9" s="32"/>
      <c r="G9" s="34"/>
      <c r="H9" s="49"/>
      <c r="I9" s="49"/>
      <c r="J9" s="49"/>
      <c r="K9" s="35"/>
      <c r="L9" s="35"/>
      <c r="M9" s="35"/>
      <c r="N9" s="35"/>
      <c r="O9" s="35"/>
      <c r="P9" s="35"/>
      <c r="Q9" s="35"/>
      <c r="R9" s="34"/>
      <c r="S9" s="34"/>
    </row>
    <row r="10" spans="1:19" ht="15" customHeight="1" x14ac:dyDescent="0.2">
      <c r="A10" s="51" t="s">
        <v>105</v>
      </c>
      <c r="B10" s="50" t="s">
        <v>25</v>
      </c>
      <c r="C10" s="46">
        <v>1</v>
      </c>
      <c r="D10" s="47"/>
      <c r="E10" s="48">
        <f t="shared" ref="E10:E15" si="0">C10*D10</f>
        <v>0</v>
      </c>
      <c r="F10" s="32"/>
      <c r="G10" s="34"/>
      <c r="H10" s="49"/>
      <c r="I10" s="49"/>
      <c r="J10" s="49"/>
      <c r="K10" s="35"/>
      <c r="L10" s="35"/>
      <c r="M10" s="35"/>
      <c r="N10" s="35"/>
      <c r="O10" s="35"/>
      <c r="P10" s="35"/>
      <c r="Q10" s="35"/>
      <c r="R10" s="34"/>
      <c r="S10" s="34"/>
    </row>
    <row r="11" spans="1:19" ht="15" customHeight="1" x14ac:dyDescent="0.2">
      <c r="A11" s="51" t="s">
        <v>95</v>
      </c>
      <c r="B11" s="50" t="s">
        <v>25</v>
      </c>
      <c r="C11" s="46">
        <v>1</v>
      </c>
      <c r="D11" s="47"/>
      <c r="E11" s="48">
        <f t="shared" si="0"/>
        <v>0</v>
      </c>
      <c r="F11" s="32"/>
      <c r="G11" s="34"/>
      <c r="H11" s="49"/>
      <c r="I11" s="49"/>
      <c r="J11" s="49"/>
      <c r="K11" s="35"/>
      <c r="L11" s="35"/>
      <c r="M11" s="35"/>
      <c r="N11" s="35"/>
      <c r="O11" s="35"/>
      <c r="P11" s="35"/>
      <c r="Q11" s="35"/>
      <c r="R11" s="34"/>
      <c r="S11" s="34"/>
    </row>
    <row r="12" spans="1:19" ht="15" customHeight="1" x14ac:dyDescent="0.2">
      <c r="A12" s="51" t="s">
        <v>96</v>
      </c>
      <c r="B12" s="50" t="s">
        <v>25</v>
      </c>
      <c r="C12" s="46">
        <v>3</v>
      </c>
      <c r="D12" s="47"/>
      <c r="E12" s="48">
        <f t="shared" si="0"/>
        <v>0</v>
      </c>
      <c r="F12" s="32"/>
      <c r="G12" s="34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4"/>
      <c r="S12" s="34"/>
    </row>
    <row r="13" spans="1:19" ht="15" customHeight="1" x14ac:dyDescent="0.2">
      <c r="A13" s="51" t="s">
        <v>71</v>
      </c>
      <c r="B13" s="50" t="s">
        <v>25</v>
      </c>
      <c r="C13" s="46">
        <v>1</v>
      </c>
      <c r="D13" s="47"/>
      <c r="E13" s="48">
        <f t="shared" si="0"/>
        <v>0</v>
      </c>
      <c r="F13" s="32"/>
      <c r="G13" s="34"/>
      <c r="H13" s="49"/>
      <c r="I13" s="49"/>
      <c r="J13" s="49"/>
      <c r="K13" s="35"/>
      <c r="L13" s="35"/>
      <c r="M13" s="35"/>
      <c r="N13" s="35"/>
      <c r="O13" s="35"/>
      <c r="P13" s="35"/>
      <c r="Q13" s="35"/>
      <c r="R13" s="34"/>
      <c r="S13" s="34"/>
    </row>
    <row r="14" spans="1:19" ht="15" customHeight="1" x14ac:dyDescent="0.2">
      <c r="A14" s="74" t="s">
        <v>106</v>
      </c>
      <c r="B14" s="50" t="s">
        <v>25</v>
      </c>
      <c r="C14" s="46">
        <v>1</v>
      </c>
      <c r="D14" s="47"/>
      <c r="E14" s="48">
        <f t="shared" si="0"/>
        <v>0</v>
      </c>
      <c r="F14" s="32"/>
      <c r="G14" s="34"/>
      <c r="H14" s="49"/>
      <c r="I14" s="49"/>
      <c r="J14" s="49"/>
      <c r="K14" s="35"/>
      <c r="L14" s="35"/>
      <c r="M14" s="35"/>
      <c r="N14" s="35"/>
      <c r="O14" s="35"/>
      <c r="P14" s="35"/>
      <c r="Q14" s="35"/>
      <c r="R14" s="55"/>
      <c r="S14" s="35"/>
    </row>
    <row r="15" spans="1:19" ht="15" customHeight="1" x14ac:dyDescent="0.2">
      <c r="A15" s="44" t="s">
        <v>107</v>
      </c>
      <c r="B15" s="50" t="s">
        <v>25</v>
      </c>
      <c r="C15" s="46">
        <v>1</v>
      </c>
      <c r="D15" s="47"/>
      <c r="E15" s="48">
        <f t="shared" si="0"/>
        <v>0</v>
      </c>
      <c r="F15" s="32"/>
      <c r="G15" s="34"/>
      <c r="H15" s="49"/>
      <c r="I15" s="49"/>
      <c r="J15" s="49"/>
      <c r="K15" s="35"/>
      <c r="L15" s="35"/>
      <c r="M15" s="35"/>
      <c r="N15" s="35"/>
      <c r="O15" s="35"/>
      <c r="P15" s="35"/>
      <c r="Q15" s="35"/>
      <c r="R15" s="55"/>
      <c r="S15" s="35"/>
    </row>
    <row r="16" spans="1:19" ht="15" customHeight="1" thickBot="1" x14ac:dyDescent="0.25">
      <c r="A16" s="65"/>
      <c r="B16" s="66"/>
      <c r="C16" s="67"/>
      <c r="D16" s="72" t="s">
        <v>73</v>
      </c>
      <c r="E16" s="69">
        <f>SUM(E8:E15)</f>
        <v>0</v>
      </c>
    </row>
    <row r="17" spans="1:1" ht="15" customHeight="1" x14ac:dyDescent="0.2">
      <c r="A17" s="70"/>
    </row>
    <row r="18" spans="1:1" ht="15" customHeight="1" x14ac:dyDescent="0.2"/>
    <row r="19" spans="1:1" ht="15" customHeight="1" x14ac:dyDescent="0.2"/>
    <row r="20" spans="1:1" ht="15" customHeight="1" x14ac:dyDescent="0.2"/>
    <row r="21" spans="1:1" ht="15" customHeight="1" x14ac:dyDescent="0.2"/>
    <row r="22" spans="1:1" ht="15" customHeight="1" x14ac:dyDescent="0.2"/>
    <row r="23" spans="1:1" ht="15" customHeight="1" x14ac:dyDescent="0.2"/>
    <row r="24" spans="1:1" ht="15" customHeight="1" x14ac:dyDescent="0.2"/>
    <row r="25" spans="1:1" ht="15" customHeight="1" x14ac:dyDescent="0.2"/>
    <row r="26" spans="1:1" ht="15" customHeight="1" x14ac:dyDescent="0.2"/>
    <row r="27" spans="1:1" ht="15" customHeight="1" x14ac:dyDescent="0.2"/>
    <row r="28" spans="1:1" ht="15" customHeight="1" x14ac:dyDescent="0.2"/>
    <row r="29" spans="1:1" ht="15" customHeight="1" x14ac:dyDescent="0.2"/>
    <row r="30" spans="1:1" ht="15" customHeight="1" x14ac:dyDescent="0.2"/>
    <row r="31" spans="1:1" ht="15" customHeight="1" x14ac:dyDescent="0.2"/>
    <row r="32" spans="1:1" ht="15" customHeight="1" x14ac:dyDescent="0.2"/>
    <row r="33" ht="15" customHeight="1" x14ac:dyDescent="0.2"/>
  </sheetData>
  <sheetProtection password="BB11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18-0920.03&amp;C&amp;8&amp;A&amp;R&amp;8&amp;D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Sub UG Exits Project Summary</vt:lpstr>
      <vt:lpstr>Barlow UG Exit New Unit List</vt:lpstr>
      <vt:lpstr>Barlow UG Exit Rem Unit List</vt:lpstr>
      <vt:lpstr>Cass UG Exit New Unit List</vt:lpstr>
      <vt:lpstr>Cass UG Exit Rem Unit List</vt:lpstr>
      <vt:lpstr>Parsons UG Exit New Unit List</vt:lpstr>
      <vt:lpstr>Parsons UG Exit Rem Unit List</vt:lpstr>
      <vt:lpstr>'Barlow UG Exit New Unit List'!Print_Area</vt:lpstr>
      <vt:lpstr>'Barlow UG Exit Rem Unit List'!Print_Area</vt:lpstr>
      <vt:lpstr>'Cass UG Exit New Unit List'!Print_Area</vt:lpstr>
      <vt:lpstr>'Cass UG Exit Rem Unit List'!Print_Area</vt:lpstr>
      <vt:lpstr>'Parsons UG Exit New Unit List'!Print_Area</vt:lpstr>
      <vt:lpstr>'Parsons UG Exit Rem Unit List'!Print_Area</vt:lpstr>
      <vt:lpstr>'Sub UG Exits Project Summary'!Print_Area</vt:lpstr>
      <vt:lpstr>'Barlow UG Exit New Unit List'!Print_Titles</vt:lpstr>
      <vt:lpstr>'Barlow UG Exit Rem Unit List'!Print_Titles</vt:lpstr>
      <vt:lpstr>'Cass UG Exit New Unit List'!Print_Titles</vt:lpstr>
      <vt:lpstr>'Cass UG Exit Rem Unit List'!Print_Titles</vt:lpstr>
      <vt:lpstr>'Parsons UG Exit New Unit List'!Print_Titles</vt:lpstr>
      <vt:lpstr>'Parsons UG Exit Rem Unit List'!Print_Titles</vt:lpstr>
      <vt:lpstr>'Sub UG Exits Project Summary'!Print_Titles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</dc:creator>
  <cp:lastModifiedBy>Stephanie Tvardek</cp:lastModifiedBy>
  <cp:lastPrinted>2018-03-11T20:16:39Z</cp:lastPrinted>
  <dcterms:created xsi:type="dcterms:W3CDTF">2013-02-12T22:23:59Z</dcterms:created>
  <dcterms:modified xsi:type="dcterms:W3CDTF">2018-03-15T19:51:18Z</dcterms:modified>
</cp:coreProperties>
</file>